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류리\Desktop\2020-1 회계감사 보고서\"/>
    </mc:Choice>
  </mc:AlternateContent>
  <xr:revisionPtr revIDLastSave="0" documentId="13_ncr:1_{77C11DA8-D8D7-43A4-8045-9CDBF7178868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03월" sheetId="20" r:id="rId1"/>
    <sheet name="05월" sheetId="22" r:id="rId2"/>
    <sheet name="06월" sheetId="23" r:id="rId3"/>
    <sheet name="07월" sheetId="24" r:id="rId4"/>
    <sheet name="08월" sheetId="26" r:id="rId5"/>
    <sheet name="0828졸업식" sheetId="25" r:id="rId6"/>
    <sheet name="결산" sheetId="18" r:id="rId7"/>
  </sheets>
  <definedNames>
    <definedName name="_xlnm._FilterDatabase" localSheetId="6" hidden="1">결산!$B$16:$G$22</definedName>
    <definedName name="_xlnm.Print_Area" localSheetId="0">'03월'!$B$2:$Y$22</definedName>
    <definedName name="_xlnm.Print_Area" localSheetId="1">'05월'!$B$2:$Y$12</definedName>
    <definedName name="_xlnm.Print_Area" localSheetId="2">'06월'!$B$2:$Y$12</definedName>
    <definedName name="_xlnm.Print_Area" localSheetId="3">'07월'!$B$2:$Y$15</definedName>
    <definedName name="_xlnm.Print_Area" localSheetId="5">'0828졸업식'!$B$2:$H$9</definedName>
    <definedName name="_xlnm.Print_Area" localSheetId="4">'08월'!$B$2:$Y$22</definedName>
    <definedName name="_xlnm.Print_Area" localSheetId="6">결산!$I$4:$N$20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8" l="1"/>
  <c r="F23" i="18"/>
  <c r="N8" i="26"/>
  <c r="V8" i="26" s="1"/>
  <c r="G15" i="18" l="1"/>
  <c r="F9" i="18"/>
  <c r="F6" i="18"/>
  <c r="F22" i="18"/>
  <c r="L14" i="18" s="1"/>
  <c r="D9" i="25"/>
  <c r="N8" i="24" l="1"/>
  <c r="N8" i="23"/>
  <c r="V8" i="23" s="1"/>
  <c r="V8" i="24" l="1"/>
  <c r="R8" i="22"/>
  <c r="N8" i="22"/>
  <c r="V8" i="22" s="1"/>
  <c r="R8" i="20" l="1"/>
  <c r="N8" i="20"/>
  <c r="V8" i="20" l="1"/>
  <c r="M12" i="18" l="1"/>
  <c r="M17" i="18"/>
  <c r="L10" i="18"/>
  <c r="L9" i="18"/>
  <c r="L17" i="18" l="1"/>
  <c r="L19" i="18" s="1"/>
  <c r="L20" i="18"/>
  <c r="M20" i="18"/>
  <c r="N22" i="18" l="1"/>
</calcChain>
</file>

<file path=xl/sharedStrings.xml><?xml version="1.0" encoding="utf-8"?>
<sst xmlns="http://schemas.openxmlformats.org/spreadsheetml/2006/main" count="187" uniqueCount="85">
  <si>
    <t>일</t>
    <phoneticPr fontId="2" type="noConversion"/>
  </si>
  <si>
    <t>구 분</t>
    <phoneticPr fontId="2" type="noConversion"/>
  </si>
  <si>
    <t>내 역(상세내역)</t>
    <phoneticPr fontId="2" type="noConversion"/>
  </si>
  <si>
    <t>이용수단</t>
    <phoneticPr fontId="2" type="noConversion"/>
  </si>
  <si>
    <t>수입금액</t>
    <phoneticPr fontId="2" type="noConversion"/>
  </si>
  <si>
    <t>지출금액</t>
    <phoneticPr fontId="2" type="noConversion"/>
  </si>
  <si>
    <t>구 분</t>
    <phoneticPr fontId="2" type="noConversion"/>
  </si>
  <si>
    <t>수입금액</t>
    <phoneticPr fontId="2" type="noConversion"/>
  </si>
  <si>
    <t>금전출납부</t>
    <phoneticPr fontId="2" type="noConversion"/>
  </si>
  <si>
    <t>총 수입금액</t>
    <phoneticPr fontId="2" type="noConversion"/>
  </si>
  <si>
    <t>총 지출금액</t>
    <phoneticPr fontId="2" type="noConversion"/>
  </si>
  <si>
    <t>잔 액</t>
    <phoneticPr fontId="2" type="noConversion"/>
  </si>
  <si>
    <t>월 별</t>
    <phoneticPr fontId="2" type="noConversion"/>
  </si>
  <si>
    <t>행사운영비</t>
    <phoneticPr fontId="2" type="noConversion"/>
  </si>
  <si>
    <t>이월금</t>
    <phoneticPr fontId="2" type="noConversion"/>
  </si>
  <si>
    <t>전월이월</t>
    <phoneticPr fontId="2" type="noConversion"/>
  </si>
  <si>
    <t>잡수입</t>
    <phoneticPr fontId="2" type="noConversion"/>
  </si>
  <si>
    <t xml:space="preserve"> 잡수입  요약</t>
  </si>
  <si>
    <t>총합계</t>
  </si>
  <si>
    <t>사용내역</t>
    <phoneticPr fontId="2" type="noConversion"/>
  </si>
  <si>
    <t>합      계</t>
    <phoneticPr fontId="2" type="noConversion"/>
  </si>
  <si>
    <t>학생회비 수입지출내역서</t>
    <phoneticPr fontId="2" type="noConversion"/>
  </si>
  <si>
    <t>결제방법</t>
    <phoneticPr fontId="2" type="noConversion"/>
  </si>
  <si>
    <t>증빙</t>
    <phoneticPr fontId="2" type="noConversion"/>
  </si>
  <si>
    <t>행사별 결산서</t>
    <phoneticPr fontId="2" type="noConversion"/>
  </si>
  <si>
    <t>입금계좌</t>
    <phoneticPr fontId="2" type="noConversion"/>
  </si>
  <si>
    <t>합   계</t>
    <phoneticPr fontId="2" type="noConversion"/>
  </si>
  <si>
    <t>학생회비입금</t>
    <phoneticPr fontId="2" type="noConversion"/>
  </si>
  <si>
    <t>계좌이체</t>
    <phoneticPr fontId="2" type="noConversion"/>
  </si>
  <si>
    <t>상세내역</t>
    <phoneticPr fontId="2" type="noConversion"/>
  </si>
  <si>
    <t>이월금  요약</t>
    <phoneticPr fontId="2" type="noConversion"/>
  </si>
  <si>
    <t>학생회비</t>
    <phoneticPr fontId="2" type="noConversion"/>
  </si>
  <si>
    <t>비고</t>
    <phoneticPr fontId="2" type="noConversion"/>
  </si>
  <si>
    <t>3월</t>
    <phoneticPr fontId="2" type="noConversion"/>
  </si>
  <si>
    <t>학생회비입금</t>
    <phoneticPr fontId="2" type="noConversion"/>
  </si>
  <si>
    <t>신한은행계좌이체</t>
    <phoneticPr fontId="2" type="noConversion"/>
  </si>
  <si>
    <t xml:space="preserve">                                                                         졸업식</t>
    <phoneticPr fontId="2" type="noConversion"/>
  </si>
  <si>
    <t>학사모곰돌이</t>
    <phoneticPr fontId="2" type="noConversion"/>
  </si>
  <si>
    <t>석사학위패</t>
    <phoneticPr fontId="2" type="noConversion"/>
  </si>
  <si>
    <t>SC제일 251-20-213480 박정호</t>
    <phoneticPr fontId="2" type="noConversion"/>
  </si>
  <si>
    <t>영수증 및 이체내역</t>
    <phoneticPr fontId="2" type="noConversion"/>
  </si>
  <si>
    <t xml:space="preserve"> 학생회비입금 요약</t>
    <phoneticPr fontId="2" type="noConversion"/>
  </si>
  <si>
    <t xml:space="preserve"> 졸업식운영비  요약</t>
    <phoneticPr fontId="2" type="noConversion"/>
  </si>
  <si>
    <t>졸업식운영비</t>
    <phoneticPr fontId="2" type="noConversion"/>
  </si>
  <si>
    <t>석사학위패값</t>
  </si>
  <si>
    <t>6월</t>
    <phoneticPr fontId="2" type="noConversion"/>
  </si>
  <si>
    <t>7월</t>
    <phoneticPr fontId="2" type="noConversion"/>
  </si>
  <si>
    <t>8월</t>
    <phoneticPr fontId="2" type="noConversion"/>
  </si>
  <si>
    <t>학생회비 이월</t>
    <phoneticPr fontId="2" type="noConversion"/>
  </si>
  <si>
    <t>예금이자</t>
    <phoneticPr fontId="2" type="noConversion"/>
  </si>
  <si>
    <t>5월</t>
    <phoneticPr fontId="2" type="noConversion"/>
  </si>
  <si>
    <t>서선자</t>
    <phoneticPr fontId="2" type="noConversion"/>
  </si>
  <si>
    <t>결산소득세</t>
    <phoneticPr fontId="2" type="noConversion"/>
  </si>
  <si>
    <t>학생회비입금</t>
    <phoneticPr fontId="2" type="noConversion"/>
  </si>
  <si>
    <t>송수희</t>
    <phoneticPr fontId="2" type="noConversion"/>
  </si>
  <si>
    <t>김지현</t>
    <phoneticPr fontId="2" type="noConversion"/>
  </si>
  <si>
    <t>최명옥</t>
    <phoneticPr fontId="2" type="noConversion"/>
  </si>
  <si>
    <t>권은화</t>
    <phoneticPr fontId="2" type="noConversion"/>
  </si>
  <si>
    <t>박선영</t>
    <phoneticPr fontId="2" type="noConversion"/>
  </si>
  <si>
    <t>학사모곰돌이인형구입(졸업식)</t>
    <phoneticPr fontId="2" type="noConversion"/>
  </si>
  <si>
    <t>신입생 선물구입</t>
    <phoneticPr fontId="2" type="noConversion"/>
  </si>
  <si>
    <t>쇼핑백 구입</t>
    <phoneticPr fontId="2" type="noConversion"/>
  </si>
  <si>
    <t>석사학위패 구입(졸업식)</t>
    <phoneticPr fontId="2" type="noConversion"/>
  </si>
  <si>
    <t>쇼핑백 구입(졸업식)</t>
    <phoneticPr fontId="2" type="noConversion"/>
  </si>
  <si>
    <t>쇼핑백 추가구입(졸업식)</t>
    <phoneticPr fontId="2" type="noConversion"/>
  </si>
  <si>
    <t>13,000원*5개</t>
    <phoneticPr fontId="2" type="noConversion"/>
  </si>
  <si>
    <t>35,000원*5개</t>
    <phoneticPr fontId="2" type="noConversion"/>
  </si>
  <si>
    <t>전임 학생회장 감사패</t>
    <phoneticPr fontId="2" type="noConversion"/>
  </si>
  <si>
    <t>100,000*1개</t>
    <phoneticPr fontId="2" type="noConversion"/>
  </si>
  <si>
    <t>신입생 선물(26)</t>
    <phoneticPr fontId="2" type="noConversion"/>
  </si>
  <si>
    <t>10,000*26</t>
    <phoneticPr fontId="2" type="noConversion"/>
  </si>
  <si>
    <t>신한 59501005489</t>
    <phoneticPr fontId="2" type="noConversion"/>
  </si>
  <si>
    <t>SC제일 251-20-213481 박정호</t>
  </si>
  <si>
    <t>농협</t>
    <phoneticPr fontId="2" type="noConversion"/>
  </si>
  <si>
    <t>이자(~03.29)</t>
    <phoneticPr fontId="2" type="noConversion"/>
  </si>
  <si>
    <t>이자(03.29~06.28)</t>
    <phoneticPr fontId="2" type="noConversion"/>
  </si>
  <si>
    <t>농협계좌이체</t>
    <phoneticPr fontId="2" type="noConversion"/>
  </si>
  <si>
    <t>학사모곰돌이인형 구입</t>
    <phoneticPr fontId="2" type="noConversion"/>
  </si>
  <si>
    <t>쇼핑백 추가구입</t>
    <phoneticPr fontId="2" type="noConversion"/>
  </si>
  <si>
    <t>권은화(기록)</t>
    <phoneticPr fontId="2" type="noConversion"/>
  </si>
  <si>
    <t>박선영(공공)</t>
    <phoneticPr fontId="2" type="noConversion"/>
  </si>
  <si>
    <t>송수희(언론홍보)</t>
    <phoneticPr fontId="2" type="noConversion"/>
  </si>
  <si>
    <t>서선자(공공)</t>
    <phoneticPr fontId="2" type="noConversion"/>
  </si>
  <si>
    <t>최명옥(기록)</t>
    <phoneticPr fontId="2" type="noConversion"/>
  </si>
  <si>
    <t>김지현(문예정)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</si>
</sst>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22">
    <font>
      <sz val="11"/>
      <name val="굴림체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나눔고딕"/>
      <family val="3"/>
      <charset val="129"/>
    </font>
    <font>
      <b/>
      <sz val="9"/>
      <color indexed="8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8"/>
      <name val="나눔고딕"/>
      <family val="3"/>
      <charset val="129"/>
    </font>
    <font>
      <b/>
      <sz val="11"/>
      <name val="나눔고딕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indexed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53"/>
      </left>
      <right style="thin">
        <color indexed="64"/>
      </right>
      <top/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 indent="1"/>
    </xf>
    <xf numFmtId="0" fontId="4" fillId="2" borderId="56" xfId="0" applyFont="1" applyFill="1" applyBorder="1" applyAlignment="1">
      <alignment horizontal="center" vertical="center" shrinkToFit="1"/>
    </xf>
    <xf numFmtId="41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1" fontId="3" fillId="0" borderId="24" xfId="0" applyNumberFormat="1" applyFont="1" applyBorder="1">
      <alignment vertical="center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78" xfId="0" applyFont="1" applyBorder="1" applyAlignment="1">
      <alignment horizontal="left" vertical="center" wrapText="1" indent="1"/>
    </xf>
    <xf numFmtId="0" fontId="13" fillId="0" borderId="4" xfId="0" applyFont="1" applyBorder="1">
      <alignment vertical="center"/>
    </xf>
    <xf numFmtId="0" fontId="13" fillId="0" borderId="57" xfId="0" applyFont="1" applyBorder="1">
      <alignment vertical="center"/>
    </xf>
    <xf numFmtId="41" fontId="13" fillId="0" borderId="5" xfId="0" applyNumberFormat="1" applyFont="1" applyBorder="1">
      <alignment vertical="center"/>
    </xf>
    <xf numFmtId="0" fontId="13" fillId="0" borderId="5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77" xfId="0" applyFont="1" applyBorder="1" applyAlignment="1">
      <alignment horizontal="left" vertical="center" wrapText="1" indent="1"/>
    </xf>
    <xf numFmtId="0" fontId="14" fillId="0" borderId="77" xfId="0" applyFont="1" applyBorder="1" applyAlignment="1">
      <alignment horizontal="left" vertical="center" wrapText="1" indent="1"/>
    </xf>
    <xf numFmtId="0" fontId="13" fillId="0" borderId="67" xfId="0" applyFont="1" applyBorder="1" applyAlignment="1">
      <alignment horizontal="left" vertical="center" wrapText="1" indent="1"/>
    </xf>
    <xf numFmtId="41" fontId="15" fillId="0" borderId="5" xfId="1" applyFont="1" applyBorder="1" applyAlignment="1">
      <alignment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41" fontId="18" fillId="0" borderId="0" xfId="1" applyFont="1" applyAlignment="1">
      <alignment vertical="center" shrinkToFit="1"/>
    </xf>
    <xf numFmtId="177" fontId="18" fillId="0" borderId="4" xfId="1" applyNumberFormat="1" applyFont="1" applyBorder="1" applyAlignment="1">
      <alignment vertical="center" shrinkToFit="1"/>
    </xf>
    <xf numFmtId="41" fontId="18" fillId="0" borderId="5" xfId="1" applyFont="1" applyBorder="1" applyAlignment="1">
      <alignment vertical="center" shrinkToFit="1"/>
    </xf>
    <xf numFmtId="41" fontId="18" fillId="0" borderId="6" xfId="1" applyFont="1" applyBorder="1" applyAlignment="1">
      <alignment vertical="center" shrinkToFit="1"/>
    </xf>
    <xf numFmtId="0" fontId="18" fillId="0" borderId="62" xfId="1" applyNumberFormat="1" applyFont="1" applyBorder="1" applyAlignment="1">
      <alignment vertical="center" shrinkToFit="1"/>
    </xf>
    <xf numFmtId="41" fontId="18" fillId="0" borderId="63" xfId="1" applyFont="1" applyBorder="1" applyAlignment="1">
      <alignment vertical="center" shrinkToFit="1"/>
    </xf>
    <xf numFmtId="41" fontId="16" fillId="0" borderId="63" xfId="1" applyFont="1" applyBorder="1" applyAlignment="1">
      <alignment vertical="center" shrinkToFit="1"/>
    </xf>
    <xf numFmtId="41" fontId="18" fillId="0" borderId="64" xfId="1" applyFont="1" applyBorder="1" applyAlignment="1">
      <alignment vertical="center" shrinkToFit="1"/>
    </xf>
    <xf numFmtId="41" fontId="17" fillId="0" borderId="0" xfId="0" applyNumberFormat="1" applyFont="1">
      <alignment vertical="center"/>
    </xf>
    <xf numFmtId="41" fontId="18" fillId="0" borderId="7" xfId="1" applyFont="1" applyBorder="1" applyAlignment="1">
      <alignment horizontal="center" vertical="center" shrinkToFit="1"/>
    </xf>
    <xf numFmtId="41" fontId="18" fillId="0" borderId="8" xfId="1" applyFont="1" applyBorder="1" applyAlignment="1">
      <alignment horizontal="center" vertical="center" shrinkToFit="1"/>
    </xf>
    <xf numFmtId="41" fontId="18" fillId="0" borderId="9" xfId="1" applyFont="1" applyBorder="1" applyAlignment="1">
      <alignment horizontal="center" vertical="center" shrinkToFit="1"/>
    </xf>
    <xf numFmtId="41" fontId="18" fillId="0" borderId="1" xfId="1" applyFont="1" applyBorder="1" applyAlignment="1">
      <alignment vertical="center" shrinkToFit="1"/>
    </xf>
    <xf numFmtId="41" fontId="18" fillId="0" borderId="2" xfId="1" applyFont="1" applyBorder="1" applyAlignment="1">
      <alignment vertical="center" shrinkToFit="1"/>
    </xf>
    <xf numFmtId="41" fontId="18" fillId="0" borderId="3" xfId="1" applyFont="1" applyBorder="1" applyAlignment="1">
      <alignment vertical="center" shrinkToFit="1"/>
    </xf>
    <xf numFmtId="41" fontId="18" fillId="0" borderId="60" xfId="1" applyFont="1" applyBorder="1" applyAlignment="1">
      <alignment vertical="center" shrinkToFit="1"/>
    </xf>
    <xf numFmtId="41" fontId="18" fillId="0" borderId="61" xfId="1" applyFont="1" applyBorder="1" applyAlignment="1">
      <alignment vertical="center" shrinkToFit="1"/>
    </xf>
    <xf numFmtId="177" fontId="18" fillId="0" borderId="20" xfId="1" applyNumberFormat="1" applyFont="1" applyBorder="1" applyAlignment="1">
      <alignment vertical="center" shrinkToFit="1"/>
    </xf>
    <xf numFmtId="41" fontId="18" fillId="0" borderId="21" xfId="1" applyFont="1" applyBorder="1" applyAlignment="1">
      <alignment vertical="center" shrinkToFit="1"/>
    </xf>
    <xf numFmtId="41" fontId="18" fillId="0" borderId="22" xfId="1" applyFont="1" applyBorder="1" applyAlignment="1">
      <alignment vertical="center" shrinkToFit="1"/>
    </xf>
    <xf numFmtId="41" fontId="18" fillId="0" borderId="4" xfId="1" applyFont="1" applyBorder="1" applyAlignment="1">
      <alignment vertical="center" shrinkToFit="1"/>
    </xf>
    <xf numFmtId="0" fontId="18" fillId="0" borderId="4" xfId="1" applyNumberFormat="1" applyFont="1" applyBorder="1" applyAlignment="1">
      <alignment vertical="center" shrinkToFit="1"/>
    </xf>
    <xf numFmtId="0" fontId="20" fillId="0" borderId="0" xfId="0" applyFont="1">
      <alignment vertical="center"/>
    </xf>
    <xf numFmtId="41" fontId="18" fillId="0" borderId="12" xfId="1" applyFont="1" applyBorder="1" applyAlignment="1">
      <alignment vertical="center" shrinkToFit="1"/>
    </xf>
    <xf numFmtId="41" fontId="18" fillId="0" borderId="13" xfId="1" applyFont="1" applyBorder="1" applyAlignment="1">
      <alignment vertical="center" shrinkToFit="1"/>
    </xf>
    <xf numFmtId="41" fontId="18" fillId="0" borderId="14" xfId="1" applyFont="1" applyBorder="1" applyAlignment="1">
      <alignment vertical="center" shrinkToFit="1"/>
    </xf>
    <xf numFmtId="41" fontId="18" fillId="0" borderId="15" xfId="1" applyFont="1" applyBorder="1" applyAlignment="1">
      <alignment horizontal="center" vertical="center" shrinkToFit="1"/>
    </xf>
    <xf numFmtId="41" fontId="18" fillId="0" borderId="10" xfId="1" applyFont="1" applyBorder="1" applyAlignment="1">
      <alignment vertical="center" shrinkToFit="1"/>
    </xf>
    <xf numFmtId="41" fontId="18" fillId="0" borderId="0" xfId="1" applyFont="1" applyAlignment="1">
      <alignment horizontal="center" vertical="center" shrinkToFit="1"/>
    </xf>
    <xf numFmtId="41" fontId="21" fillId="0" borderId="0" xfId="0" applyNumberFormat="1" applyFont="1">
      <alignment vertical="center"/>
    </xf>
    <xf numFmtId="41" fontId="16" fillId="0" borderId="64" xfId="1" applyFont="1" applyBorder="1" applyAlignment="1">
      <alignment vertical="center" shrinkToFit="1"/>
    </xf>
    <xf numFmtId="177" fontId="18" fillId="0" borderId="59" xfId="1" applyNumberFormat="1" applyFont="1" applyBorder="1" applyAlignment="1">
      <alignment vertical="center" shrinkToFit="1"/>
    </xf>
    <xf numFmtId="41" fontId="16" fillId="0" borderId="10" xfId="1" applyFont="1" applyBorder="1" applyAlignment="1">
      <alignment vertical="center" shrinkToFit="1"/>
    </xf>
    <xf numFmtId="41" fontId="16" fillId="0" borderId="11" xfId="1" applyFont="1" applyBorder="1" applyAlignment="1">
      <alignment vertical="center" shrinkToFit="1"/>
    </xf>
    <xf numFmtId="0" fontId="18" fillId="0" borderId="0" xfId="1" applyNumberFormat="1" applyFont="1" applyAlignment="1">
      <alignment vertical="center" shrinkToFit="1"/>
    </xf>
    <xf numFmtId="41" fontId="18" fillId="0" borderId="11" xfId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41" fontId="15" fillId="0" borderId="60" xfId="1" applyFont="1" applyBorder="1" applyAlignment="1">
      <alignment vertical="center" shrinkToFit="1"/>
    </xf>
    <xf numFmtId="41" fontId="8" fillId="0" borderId="31" xfId="1" applyFont="1" applyBorder="1" applyAlignment="1">
      <alignment vertical="center" shrinkToFit="1"/>
    </xf>
    <xf numFmtId="41" fontId="8" fillId="0" borderId="30" xfId="1" applyFont="1" applyBorder="1" applyAlignment="1">
      <alignment vertical="center" shrinkToFit="1"/>
    </xf>
    <xf numFmtId="41" fontId="8" fillId="0" borderId="48" xfId="1" applyFont="1" applyBorder="1" applyAlignment="1">
      <alignment vertical="center" shrinkToFit="1"/>
    </xf>
    <xf numFmtId="41" fontId="8" fillId="0" borderId="27" xfId="1" applyFont="1" applyBorder="1" applyAlignment="1">
      <alignment vertical="center" shrinkToFit="1"/>
    </xf>
    <xf numFmtId="41" fontId="8" fillId="0" borderId="55" xfId="1" applyFont="1" applyBorder="1" applyAlignment="1">
      <alignment vertical="center" shrinkToFit="1"/>
    </xf>
    <xf numFmtId="41" fontId="8" fillId="0" borderId="26" xfId="1" applyFont="1" applyBorder="1" applyAlignment="1">
      <alignment vertical="center" shrinkToFit="1"/>
    </xf>
    <xf numFmtId="41" fontId="8" fillId="0" borderId="16" xfId="1" applyFont="1" applyBorder="1" applyAlignment="1">
      <alignment vertical="center" shrinkToFit="1"/>
    </xf>
    <xf numFmtId="41" fontId="10" fillId="0" borderId="68" xfId="1" applyFont="1" applyBorder="1" applyAlignment="1">
      <alignment vertical="center" shrinkToFit="1"/>
    </xf>
    <xf numFmtId="41" fontId="8" fillId="0" borderId="69" xfId="1" applyFont="1" applyBorder="1" applyAlignment="1">
      <alignment vertical="center" shrinkToFit="1"/>
    </xf>
    <xf numFmtId="41" fontId="8" fillId="0" borderId="70" xfId="1" applyFont="1" applyBorder="1" applyAlignment="1">
      <alignment vertical="center" shrinkToFit="1"/>
    </xf>
    <xf numFmtId="41" fontId="10" fillId="0" borderId="16" xfId="1" applyFont="1" applyBorder="1" applyAlignment="1">
      <alignment vertical="center" shrinkToFit="1"/>
    </xf>
    <xf numFmtId="41" fontId="8" fillId="0" borderId="17" xfId="1" applyFont="1" applyBorder="1" applyAlignment="1">
      <alignment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vertical="center" shrinkToFit="1"/>
    </xf>
    <xf numFmtId="176" fontId="8" fillId="0" borderId="16" xfId="0" applyNumberFormat="1" applyFont="1" applyBorder="1" applyAlignment="1">
      <alignment vertical="center" shrinkToFit="1"/>
    </xf>
    <xf numFmtId="176" fontId="8" fillId="0" borderId="42" xfId="0" applyNumberFormat="1" applyFont="1" applyBorder="1" applyAlignment="1">
      <alignment vertical="center" shrinkToFit="1"/>
    </xf>
    <xf numFmtId="176" fontId="8" fillId="0" borderId="43" xfId="0" applyNumberFormat="1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176" fontId="8" fillId="0" borderId="44" xfId="0" applyNumberFormat="1" applyFont="1" applyBorder="1" applyAlignment="1">
      <alignment vertical="center" shrinkToFit="1"/>
    </xf>
    <xf numFmtId="41" fontId="8" fillId="0" borderId="73" xfId="1" applyFont="1" applyBorder="1" applyAlignment="1">
      <alignment vertical="center" shrinkToFit="1"/>
    </xf>
    <xf numFmtId="41" fontId="8" fillId="0" borderId="74" xfId="1" applyFont="1" applyBorder="1" applyAlignment="1">
      <alignment vertical="center" shrinkToFit="1"/>
    </xf>
    <xf numFmtId="41" fontId="8" fillId="0" borderId="75" xfId="1" applyFont="1" applyBorder="1" applyAlignment="1">
      <alignment vertical="center" shrinkToFit="1"/>
    </xf>
    <xf numFmtId="41" fontId="8" fillId="0" borderId="71" xfId="1" applyFont="1" applyBorder="1" applyAlignment="1">
      <alignment vertical="center" shrinkToFit="1"/>
    </xf>
    <xf numFmtId="41" fontId="8" fillId="0" borderId="72" xfId="1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1" fontId="16" fillId="0" borderId="65" xfId="1" applyFont="1" applyBorder="1" applyAlignment="1">
      <alignment horizontal="center" vertical="center" shrinkToFit="1"/>
    </xf>
    <xf numFmtId="41" fontId="16" fillId="0" borderId="66" xfId="1" applyFont="1" applyBorder="1" applyAlignment="1">
      <alignment horizontal="center" vertical="center" shrinkToFit="1"/>
    </xf>
    <xf numFmtId="41" fontId="16" fillId="0" borderId="15" xfId="1" applyFont="1" applyBorder="1" applyAlignment="1">
      <alignment horizontal="center" vertical="center" shrinkToFit="1"/>
    </xf>
    <xf numFmtId="41" fontId="16" fillId="0" borderId="10" xfId="1" applyFont="1" applyBorder="1" applyAlignment="1">
      <alignment horizontal="center" vertical="center" shrinkToFit="1"/>
    </xf>
    <xf numFmtId="41" fontId="19" fillId="0" borderId="49" xfId="1" applyFont="1" applyBorder="1" applyAlignment="1">
      <alignment horizontal="center" vertical="center" shrinkToFit="1"/>
    </xf>
    <xf numFmtId="41" fontId="19" fillId="0" borderId="50" xfId="1" applyFont="1" applyBorder="1" applyAlignment="1">
      <alignment horizontal="center" vertical="center" shrinkToFit="1"/>
    </xf>
    <xf numFmtId="41" fontId="19" fillId="0" borderId="51" xfId="1" applyFont="1" applyBorder="1" applyAlignment="1">
      <alignment horizontal="center" vertical="center" shrinkToFit="1"/>
    </xf>
    <xf numFmtId="41" fontId="19" fillId="0" borderId="79" xfId="1" applyFont="1" applyBorder="1" applyAlignment="1">
      <alignment horizontal="center" vertical="center" shrinkToFit="1"/>
    </xf>
    <xf numFmtId="41" fontId="19" fillId="0" borderId="0" xfId="1" applyFont="1" applyBorder="1" applyAlignment="1">
      <alignment horizontal="center" vertical="center" shrinkToFit="1"/>
    </xf>
    <xf numFmtId="41" fontId="19" fillId="0" borderId="80" xfId="1" applyFont="1" applyBorder="1" applyAlignment="1">
      <alignment horizontal="center" vertical="center" shrinkToFit="1"/>
    </xf>
    <xf numFmtId="41" fontId="19" fillId="0" borderId="52" xfId="1" applyFont="1" applyBorder="1" applyAlignment="1">
      <alignment horizontal="center" vertical="center" shrinkToFit="1"/>
    </xf>
    <xf numFmtId="41" fontId="19" fillId="0" borderId="53" xfId="1" applyFont="1" applyBorder="1" applyAlignment="1">
      <alignment horizontal="center" vertical="center" shrinkToFit="1"/>
    </xf>
    <xf numFmtId="41" fontId="19" fillId="0" borderId="54" xfId="1" applyFont="1" applyBorder="1" applyAlignment="1">
      <alignment horizontal="center" vertical="center" shrinkToFit="1"/>
    </xf>
    <xf numFmtId="0" fontId="16" fillId="0" borderId="63" xfId="1" applyNumberFormat="1" applyFont="1" applyBorder="1" applyAlignment="1">
      <alignment horizontal="center" vertical="center" shrinkToFit="1"/>
    </xf>
    <xf numFmtId="41" fontId="16" fillId="0" borderId="63" xfId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Y42"/>
  <sheetViews>
    <sheetView showGridLines="0" showZeros="0" zoomScale="130" zoomScaleNormal="130" workbookViewId="0">
      <pane ySplit="10" topLeftCell="A11" activePane="bottomLeft" state="frozen"/>
      <selection pane="bottomLeft" activeCell="AD9" sqref="AD9"/>
    </sheetView>
  </sheetViews>
  <sheetFormatPr defaultColWidth="3.6640625" defaultRowHeight="18" customHeight="1"/>
  <sheetData>
    <row r="2" spans="2:25" ht="15" customHeight="1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2:25" ht="15" customHeight="1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2:25" ht="15" customHeight="1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2:25" ht="15" customHeight="1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2:25" ht="7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s="7" customFormat="1" ht="20.100000000000001" customHeight="1">
      <c r="B7" s="5"/>
      <c r="C7" s="5"/>
      <c r="D7" s="5"/>
      <c r="E7" s="100"/>
      <c r="F7" s="100"/>
      <c r="G7" s="100"/>
      <c r="H7" s="100"/>
      <c r="I7" s="6"/>
      <c r="J7" s="6"/>
      <c r="K7" s="6"/>
      <c r="L7" s="6"/>
      <c r="M7" s="6"/>
      <c r="N7" s="85" t="s">
        <v>9</v>
      </c>
      <c r="O7" s="86"/>
      <c r="P7" s="86"/>
      <c r="Q7" s="86"/>
      <c r="R7" s="86" t="s">
        <v>10</v>
      </c>
      <c r="S7" s="86"/>
      <c r="T7" s="86"/>
      <c r="U7" s="86"/>
      <c r="V7" s="86" t="s">
        <v>11</v>
      </c>
      <c r="W7" s="86"/>
      <c r="X7" s="86"/>
      <c r="Y7" s="87"/>
    </row>
    <row r="8" spans="2:25" s="7" customFormat="1" ht="20.100000000000001" customHeight="1">
      <c r="B8" s="85" t="s">
        <v>12</v>
      </c>
      <c r="C8" s="86"/>
      <c r="D8" s="86"/>
      <c r="E8" s="101" t="s">
        <v>33</v>
      </c>
      <c r="F8" s="101"/>
      <c r="G8" s="101"/>
      <c r="H8" s="102"/>
      <c r="I8" s="5"/>
      <c r="J8" s="5"/>
      <c r="K8" s="5"/>
      <c r="L8" s="6"/>
      <c r="M8" s="6"/>
      <c r="N8" s="103">
        <f>SUM(R11:U12)</f>
        <v>2142556</v>
      </c>
      <c r="O8" s="104"/>
      <c r="P8" s="104"/>
      <c r="Q8" s="104"/>
      <c r="R8" s="104">
        <f>SUM(V11:Y12)</f>
        <v>0</v>
      </c>
      <c r="S8" s="104"/>
      <c r="T8" s="104"/>
      <c r="U8" s="104"/>
      <c r="V8" s="104">
        <f>N8-R8</f>
        <v>2142556</v>
      </c>
      <c r="W8" s="104"/>
      <c r="X8" s="104"/>
      <c r="Y8" s="107"/>
    </row>
    <row r="9" spans="2:25" s="7" customFormat="1" ht="20.100000000000001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2:25" s="7" customFormat="1" ht="24.9" customHeight="1">
      <c r="B10" s="85" t="s">
        <v>0</v>
      </c>
      <c r="C10" s="86"/>
      <c r="D10" s="86" t="s">
        <v>1</v>
      </c>
      <c r="E10" s="86"/>
      <c r="F10" s="86"/>
      <c r="G10" s="86" t="s">
        <v>2</v>
      </c>
      <c r="H10" s="86"/>
      <c r="I10" s="86"/>
      <c r="J10" s="86"/>
      <c r="K10" s="86"/>
      <c r="L10" s="86"/>
      <c r="M10" s="86"/>
      <c r="N10" s="86" t="s">
        <v>3</v>
      </c>
      <c r="O10" s="86"/>
      <c r="P10" s="86"/>
      <c r="Q10" s="86"/>
      <c r="R10" s="86" t="s">
        <v>4</v>
      </c>
      <c r="S10" s="86"/>
      <c r="T10" s="86"/>
      <c r="U10" s="86"/>
      <c r="V10" s="86" t="s">
        <v>5</v>
      </c>
      <c r="W10" s="86"/>
      <c r="X10" s="86"/>
      <c r="Y10" s="87"/>
    </row>
    <row r="11" spans="2:25" s="7" customFormat="1" ht="20.100000000000001" customHeight="1">
      <c r="B11" s="78">
        <v>27</v>
      </c>
      <c r="C11" s="79"/>
      <c r="D11" s="80"/>
      <c r="E11" s="81"/>
      <c r="F11" s="82"/>
      <c r="G11" s="83" t="s">
        <v>48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>
        <v>2142545</v>
      </c>
      <c r="S11" s="79"/>
      <c r="T11" s="79"/>
      <c r="U11" s="79"/>
      <c r="V11" s="79"/>
      <c r="W11" s="79"/>
      <c r="X11" s="79"/>
      <c r="Y11" s="84"/>
    </row>
    <row r="12" spans="2:25" s="7" customFormat="1" ht="20.100000000000001" customHeight="1">
      <c r="B12" s="73">
        <v>29</v>
      </c>
      <c r="C12" s="74"/>
      <c r="D12" s="75"/>
      <c r="E12" s="76"/>
      <c r="F12" s="74"/>
      <c r="G12" s="75" t="s">
        <v>49</v>
      </c>
      <c r="H12" s="76"/>
      <c r="I12" s="76"/>
      <c r="J12" s="76"/>
      <c r="K12" s="76"/>
      <c r="L12" s="76"/>
      <c r="M12" s="74"/>
      <c r="N12" s="75"/>
      <c r="O12" s="76"/>
      <c r="P12" s="76"/>
      <c r="Q12" s="74"/>
      <c r="R12" s="75">
        <v>11</v>
      </c>
      <c r="S12" s="76"/>
      <c r="T12" s="76"/>
      <c r="U12" s="74"/>
      <c r="V12" s="75"/>
      <c r="W12" s="76"/>
      <c r="X12" s="76"/>
      <c r="Y12" s="77"/>
    </row>
    <row r="13" spans="2:25" s="7" customFormat="1" ht="20.100000000000001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2:25" s="7" customFormat="1" ht="20.100000000000001" customHeigh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2:25" s="7" customFormat="1" ht="20.100000000000001" customHeigh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2:25" s="7" customFormat="1" ht="20.100000000000001" customHeigh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7" customFormat="1" ht="20.100000000000001" customHeight="1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7" customFormat="1" ht="20.100000000000001" customHeigh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7" customFormat="1" ht="20.100000000000001" customHeigh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7" customFormat="1" ht="20.100000000000001" customHeigh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7" customFormat="1" ht="20.100000000000001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7" customFormat="1" ht="20.100000000000001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7" customFormat="1" ht="20.100000000000001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7" customFormat="1" ht="20.100000000000001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7" customFormat="1" ht="20.100000000000001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7" customFormat="1" ht="20.100000000000001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7" customFormat="1" ht="20.100000000000001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7" customFormat="1" ht="20.10000000000000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7" customFormat="1" ht="20.10000000000000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7" customFormat="1" ht="20.100000000000001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7" customFormat="1" ht="20.100000000000001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7" customFormat="1" ht="20.100000000000001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7" customFormat="1" ht="20.100000000000001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s="7" customFormat="1" ht="20.100000000000001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 s="7" customFormat="1" ht="20.100000000000001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 s="7" customFormat="1" ht="20.100000000000001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 s="7" customFormat="1" ht="20.100000000000001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2:25" s="7" customFormat="1" ht="20.10000000000000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 s="7" customFormat="1" ht="20.10000000000000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2:25" s="7" customFormat="1" ht="20.10000000000000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 s="7" customFormat="1" ht="20.10000000000000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5" s="7" customFormat="1" ht="20.100000000000001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</sheetData>
  <mergeCells count="28"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</mergeCells>
  <phoneticPr fontId="2" type="noConversion"/>
  <dataValidations count="1">
    <dataValidation type="list" allowBlank="1" showInputMessage="1" sqref="E7:H8" xr:uid="{00000000-0002-0000-01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Z14"/>
  <sheetViews>
    <sheetView showGridLines="0" showZeros="0" zoomScale="130" zoomScaleNormal="130" workbookViewId="0">
      <pane ySplit="10" topLeftCell="A11" activePane="bottomLeft" state="frozen"/>
      <selection pane="bottomLeft" activeCell="E16" sqref="E16"/>
    </sheetView>
  </sheetViews>
  <sheetFormatPr defaultColWidth="3.6640625" defaultRowHeight="18" customHeight="1"/>
  <sheetData>
    <row r="2" spans="2:26" ht="15" customHeight="1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2:26" ht="15" customHeight="1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2:26" ht="15" customHeight="1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2:26" ht="15" customHeight="1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2:26" ht="7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6" s="7" customFormat="1" ht="20.100000000000001" customHeight="1">
      <c r="B7" s="5"/>
      <c r="C7" s="5"/>
      <c r="D7" s="5"/>
      <c r="E7" s="100"/>
      <c r="F7" s="100"/>
      <c r="G7" s="100"/>
      <c r="H7" s="100"/>
      <c r="I7" s="6"/>
      <c r="J7" s="6"/>
      <c r="K7" s="6"/>
      <c r="L7" s="6"/>
      <c r="M7" s="6"/>
      <c r="N7" s="85" t="s">
        <v>9</v>
      </c>
      <c r="O7" s="86"/>
      <c r="P7" s="86"/>
      <c r="Q7" s="86"/>
      <c r="R7" s="86" t="s">
        <v>10</v>
      </c>
      <c r="S7" s="86"/>
      <c r="T7" s="86"/>
      <c r="U7" s="86"/>
      <c r="V7" s="86" t="s">
        <v>11</v>
      </c>
      <c r="W7" s="86"/>
      <c r="X7" s="86"/>
      <c r="Y7" s="87"/>
    </row>
    <row r="8" spans="2:26" s="7" customFormat="1" ht="20.100000000000001" customHeight="1">
      <c r="B8" s="85" t="s">
        <v>12</v>
      </c>
      <c r="C8" s="86"/>
      <c r="D8" s="86"/>
      <c r="E8" s="101" t="s">
        <v>50</v>
      </c>
      <c r="F8" s="101"/>
      <c r="G8" s="101"/>
      <c r="H8" s="102"/>
      <c r="I8" s="5"/>
      <c r="J8" s="5"/>
      <c r="K8" s="5"/>
      <c r="L8" s="6"/>
      <c r="M8" s="6"/>
      <c r="N8" s="103">
        <f>SUM(R11:U12)</f>
        <v>2192556</v>
      </c>
      <c r="O8" s="104"/>
      <c r="P8" s="104"/>
      <c r="Q8" s="104"/>
      <c r="R8" s="104">
        <f>SUM(V11:Y12)</f>
        <v>0</v>
      </c>
      <c r="S8" s="104"/>
      <c r="T8" s="104"/>
      <c r="U8" s="104"/>
      <c r="V8" s="104">
        <f>N8-R8</f>
        <v>2192556</v>
      </c>
      <c r="W8" s="104"/>
      <c r="X8" s="104"/>
      <c r="Y8" s="107"/>
    </row>
    <row r="9" spans="2:26" s="7" customFormat="1" ht="20.100000000000001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2:26" s="7" customFormat="1" ht="24.9" customHeight="1">
      <c r="B10" s="85" t="s">
        <v>0</v>
      </c>
      <c r="C10" s="86"/>
      <c r="D10" s="86" t="s">
        <v>1</v>
      </c>
      <c r="E10" s="86"/>
      <c r="F10" s="86"/>
      <c r="G10" s="86" t="s">
        <v>2</v>
      </c>
      <c r="H10" s="86"/>
      <c r="I10" s="86"/>
      <c r="J10" s="86"/>
      <c r="K10" s="86"/>
      <c r="L10" s="86"/>
      <c r="M10" s="86"/>
      <c r="N10" s="86" t="s">
        <v>3</v>
      </c>
      <c r="O10" s="86"/>
      <c r="P10" s="86"/>
      <c r="Q10" s="86"/>
      <c r="R10" s="86" t="s">
        <v>4</v>
      </c>
      <c r="S10" s="86"/>
      <c r="T10" s="86"/>
      <c r="U10" s="86"/>
      <c r="V10" s="86" t="s">
        <v>5</v>
      </c>
      <c r="W10" s="86"/>
      <c r="X10" s="86"/>
      <c r="Y10" s="87"/>
    </row>
    <row r="11" spans="2:26" s="7" customFormat="1" ht="20.100000000000001" customHeight="1">
      <c r="B11" s="78">
        <v>1</v>
      </c>
      <c r="C11" s="79"/>
      <c r="D11" s="80"/>
      <c r="E11" s="81"/>
      <c r="F11" s="82"/>
      <c r="G11" s="83" t="s">
        <v>15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>
        <v>2142556</v>
      </c>
      <c r="S11" s="79"/>
      <c r="T11" s="79"/>
      <c r="U11" s="79"/>
      <c r="V11" s="79"/>
      <c r="W11" s="79"/>
      <c r="X11" s="79"/>
      <c r="Y11" s="84"/>
    </row>
    <row r="12" spans="2:26" s="7" customFormat="1" ht="20.100000000000001" customHeight="1">
      <c r="B12" s="73">
        <v>1</v>
      </c>
      <c r="C12" s="74"/>
      <c r="D12" s="75" t="s">
        <v>34</v>
      </c>
      <c r="E12" s="76"/>
      <c r="F12" s="74"/>
      <c r="G12" s="75" t="s">
        <v>51</v>
      </c>
      <c r="H12" s="76"/>
      <c r="I12" s="76"/>
      <c r="J12" s="76"/>
      <c r="K12" s="76"/>
      <c r="L12" s="76"/>
      <c r="M12" s="74"/>
      <c r="N12" s="75" t="s">
        <v>35</v>
      </c>
      <c r="O12" s="76"/>
      <c r="P12" s="76"/>
      <c r="Q12" s="74"/>
      <c r="R12" s="75">
        <v>50000</v>
      </c>
      <c r="S12" s="76"/>
      <c r="T12" s="76"/>
      <c r="U12" s="74"/>
      <c r="V12" s="75"/>
      <c r="W12" s="76"/>
      <c r="X12" s="76"/>
      <c r="Y12" s="77"/>
    </row>
    <row r="13" spans="2:26" s="7" customFormat="1" ht="20.100000000000001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2:26" s="7" customFormat="1" ht="20.100000000000001" customHeigh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</sheetData>
  <mergeCells count="28"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</mergeCells>
  <phoneticPr fontId="2" type="noConversion"/>
  <dataValidations count="1">
    <dataValidation type="list" allowBlank="1" showInputMessage="1" sqref="E7:H8" xr:uid="{00000000-0002-0000-02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2:Y13"/>
  <sheetViews>
    <sheetView showGridLines="0" showZeros="0" zoomScale="130" zoomScaleNormal="130" workbookViewId="0">
      <pane ySplit="10" topLeftCell="A11" activePane="bottomLeft" state="frozen"/>
      <selection pane="bottomLeft" activeCell="B13" sqref="B13:C13"/>
    </sheetView>
  </sheetViews>
  <sheetFormatPr defaultColWidth="3.6640625" defaultRowHeight="18" customHeight="1"/>
  <sheetData>
    <row r="2" spans="2:25" ht="15" customHeight="1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2:25" ht="15" customHeight="1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2:25" ht="15" customHeight="1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2:25" ht="15" customHeight="1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2:25" ht="7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s="7" customFormat="1" ht="20.100000000000001" customHeight="1">
      <c r="B7" s="5"/>
      <c r="C7" s="5"/>
      <c r="D7" s="5"/>
      <c r="E7" s="100"/>
      <c r="F7" s="100"/>
      <c r="G7" s="100"/>
      <c r="H7" s="100"/>
      <c r="I7" s="8"/>
      <c r="J7" s="8"/>
      <c r="K7" s="8"/>
      <c r="L7" s="8"/>
      <c r="M7" s="8"/>
      <c r="N7" s="85" t="s">
        <v>9</v>
      </c>
      <c r="O7" s="86"/>
      <c r="P7" s="86"/>
      <c r="Q7" s="86"/>
      <c r="R7" s="86" t="s">
        <v>10</v>
      </c>
      <c r="S7" s="86"/>
      <c r="T7" s="86"/>
      <c r="U7" s="86"/>
      <c r="V7" s="86" t="s">
        <v>11</v>
      </c>
      <c r="W7" s="86"/>
      <c r="X7" s="86"/>
      <c r="Y7" s="87"/>
    </row>
    <row r="8" spans="2:25" s="7" customFormat="1" ht="20.100000000000001" customHeight="1">
      <c r="B8" s="85" t="s">
        <v>12</v>
      </c>
      <c r="C8" s="86"/>
      <c r="D8" s="86"/>
      <c r="E8" s="101" t="s">
        <v>45</v>
      </c>
      <c r="F8" s="101"/>
      <c r="G8" s="101"/>
      <c r="H8" s="102"/>
      <c r="I8" s="5"/>
      <c r="J8" s="5"/>
      <c r="K8" s="5"/>
      <c r="L8" s="8"/>
      <c r="M8" s="8"/>
      <c r="N8" s="103">
        <f>SUM(R11:U12)</f>
        <v>2193098</v>
      </c>
      <c r="O8" s="104"/>
      <c r="P8" s="104"/>
      <c r="Q8" s="104"/>
      <c r="R8" s="104">
        <v>70</v>
      </c>
      <c r="S8" s="104"/>
      <c r="T8" s="104"/>
      <c r="U8" s="104"/>
      <c r="V8" s="104">
        <f>N8-R8</f>
        <v>2193028</v>
      </c>
      <c r="W8" s="104"/>
      <c r="X8" s="104"/>
      <c r="Y8" s="107"/>
    </row>
    <row r="9" spans="2:25" s="7" customFormat="1" ht="20.100000000000001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2:25" s="7" customFormat="1" ht="24.9" customHeight="1">
      <c r="B10" s="85" t="s">
        <v>0</v>
      </c>
      <c r="C10" s="86"/>
      <c r="D10" s="86" t="s">
        <v>1</v>
      </c>
      <c r="E10" s="86"/>
      <c r="F10" s="86"/>
      <c r="G10" s="86" t="s">
        <v>2</v>
      </c>
      <c r="H10" s="86"/>
      <c r="I10" s="86"/>
      <c r="J10" s="86"/>
      <c r="K10" s="86"/>
      <c r="L10" s="86"/>
      <c r="M10" s="86"/>
      <c r="N10" s="86" t="s">
        <v>3</v>
      </c>
      <c r="O10" s="86"/>
      <c r="P10" s="86"/>
      <c r="Q10" s="86"/>
      <c r="R10" s="86" t="s">
        <v>4</v>
      </c>
      <c r="S10" s="86"/>
      <c r="T10" s="86"/>
      <c r="U10" s="86"/>
      <c r="V10" s="86" t="s">
        <v>5</v>
      </c>
      <c r="W10" s="86"/>
      <c r="X10" s="86"/>
      <c r="Y10" s="87"/>
    </row>
    <row r="11" spans="2:25" s="7" customFormat="1" ht="20.100000000000001" customHeight="1">
      <c r="B11" s="78">
        <v>1</v>
      </c>
      <c r="C11" s="79"/>
      <c r="D11" s="80"/>
      <c r="E11" s="81"/>
      <c r="F11" s="82"/>
      <c r="G11" s="83" t="s">
        <v>15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>
        <v>2192556</v>
      </c>
      <c r="S11" s="79"/>
      <c r="T11" s="79"/>
      <c r="U11" s="79"/>
      <c r="V11" s="79"/>
      <c r="W11" s="79"/>
      <c r="X11" s="79"/>
      <c r="Y11" s="84"/>
    </row>
    <row r="12" spans="2:25" s="7" customFormat="1" ht="20.100000000000001" customHeight="1">
      <c r="B12" s="112">
        <v>28</v>
      </c>
      <c r="C12" s="113"/>
      <c r="D12" s="109"/>
      <c r="E12" s="110"/>
      <c r="F12" s="113"/>
      <c r="G12" s="109" t="s">
        <v>49</v>
      </c>
      <c r="H12" s="110"/>
      <c r="I12" s="110"/>
      <c r="J12" s="110"/>
      <c r="K12" s="110"/>
      <c r="L12" s="110"/>
      <c r="M12" s="113"/>
      <c r="N12" s="109"/>
      <c r="O12" s="110"/>
      <c r="P12" s="110"/>
      <c r="Q12" s="113"/>
      <c r="R12" s="109">
        <v>542</v>
      </c>
      <c r="S12" s="110"/>
      <c r="T12" s="110"/>
      <c r="U12" s="113"/>
      <c r="V12" s="109"/>
      <c r="W12" s="110"/>
      <c r="X12" s="110"/>
      <c r="Y12" s="111"/>
    </row>
    <row r="13" spans="2:25" ht="18" customHeight="1">
      <c r="B13" s="112">
        <v>28</v>
      </c>
      <c r="C13" s="113"/>
      <c r="D13" s="109"/>
      <c r="E13" s="110"/>
      <c r="F13" s="113"/>
      <c r="G13" s="109" t="s">
        <v>52</v>
      </c>
      <c r="H13" s="110"/>
      <c r="I13" s="110"/>
      <c r="J13" s="110"/>
      <c r="K13" s="110"/>
      <c r="L13" s="110"/>
      <c r="M13" s="113"/>
      <c r="N13" s="109"/>
      <c r="O13" s="110"/>
      <c r="P13" s="110"/>
      <c r="Q13" s="113"/>
      <c r="R13" s="109"/>
      <c r="S13" s="110"/>
      <c r="T13" s="110"/>
      <c r="U13" s="113"/>
      <c r="V13" s="109">
        <v>70</v>
      </c>
      <c r="W13" s="110"/>
      <c r="X13" s="110"/>
      <c r="Y13" s="111"/>
    </row>
  </sheetData>
  <mergeCells count="34"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  <mergeCell ref="V13:Y13"/>
    <mergeCell ref="B13:C13"/>
    <mergeCell ref="D13:F13"/>
    <mergeCell ref="G13:M13"/>
    <mergeCell ref="N13:Q13"/>
    <mergeCell ref="R13:U13"/>
  </mergeCells>
  <phoneticPr fontId="2" type="noConversion"/>
  <dataValidations count="1">
    <dataValidation type="list" allowBlank="1" showInputMessage="1" sqref="E7:H8" xr:uid="{00000000-0002-0000-03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2:Z25"/>
  <sheetViews>
    <sheetView showGridLines="0" showZeros="0" zoomScale="130" zoomScaleNormal="130" workbookViewId="0">
      <pane ySplit="10" topLeftCell="A11" activePane="bottomLeft" state="frozen"/>
      <selection pane="bottomLeft" activeCell="V13" sqref="V13:Y13"/>
    </sheetView>
  </sheetViews>
  <sheetFormatPr defaultColWidth="3.6640625" defaultRowHeight="18" customHeight="1"/>
  <sheetData>
    <row r="2" spans="2:26" ht="15" customHeight="1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2:26" ht="15" customHeight="1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2:26" ht="15" customHeight="1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2:26" ht="15" customHeight="1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2:26" ht="7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6" s="7" customFormat="1" ht="20.100000000000001" customHeight="1">
      <c r="B7" s="5"/>
      <c r="C7" s="5"/>
      <c r="D7" s="5"/>
      <c r="E7" s="100"/>
      <c r="F7" s="100"/>
      <c r="G7" s="100"/>
      <c r="H7" s="100"/>
      <c r="I7" s="8"/>
      <c r="J7" s="8"/>
      <c r="K7" s="8"/>
      <c r="L7" s="8"/>
      <c r="M7" s="8"/>
      <c r="N7" s="85" t="s">
        <v>9</v>
      </c>
      <c r="O7" s="86"/>
      <c r="P7" s="86"/>
      <c r="Q7" s="86"/>
      <c r="R7" s="86" t="s">
        <v>10</v>
      </c>
      <c r="S7" s="86"/>
      <c r="T7" s="86"/>
      <c r="U7" s="86"/>
      <c r="V7" s="86" t="s">
        <v>11</v>
      </c>
      <c r="W7" s="86"/>
      <c r="X7" s="86"/>
      <c r="Y7" s="87"/>
    </row>
    <row r="8" spans="2:26" s="7" customFormat="1" ht="20.100000000000001" customHeight="1">
      <c r="B8" s="85" t="s">
        <v>12</v>
      </c>
      <c r="C8" s="86"/>
      <c r="D8" s="86"/>
      <c r="E8" s="101" t="s">
        <v>46</v>
      </c>
      <c r="F8" s="101"/>
      <c r="G8" s="101"/>
      <c r="H8" s="102"/>
      <c r="I8" s="5"/>
      <c r="J8" s="5"/>
      <c r="K8" s="5"/>
      <c r="L8" s="8"/>
      <c r="M8" s="8"/>
      <c r="N8" s="103">
        <f>SUM(R11:U15)</f>
        <v>2393028</v>
      </c>
      <c r="O8" s="104"/>
      <c r="P8" s="104"/>
      <c r="Q8" s="104"/>
      <c r="R8" s="104"/>
      <c r="S8" s="104"/>
      <c r="T8" s="104"/>
      <c r="U8" s="104"/>
      <c r="V8" s="104">
        <f>N8-R8</f>
        <v>2393028</v>
      </c>
      <c r="W8" s="104"/>
      <c r="X8" s="104"/>
      <c r="Y8" s="107"/>
    </row>
    <row r="9" spans="2:26" s="7" customFormat="1" ht="20.100000000000001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2:26" s="7" customFormat="1" ht="24.9" customHeight="1">
      <c r="B10" s="85" t="s">
        <v>0</v>
      </c>
      <c r="C10" s="86"/>
      <c r="D10" s="86" t="s">
        <v>1</v>
      </c>
      <c r="E10" s="86"/>
      <c r="F10" s="86"/>
      <c r="G10" s="86" t="s">
        <v>2</v>
      </c>
      <c r="H10" s="86"/>
      <c r="I10" s="86"/>
      <c r="J10" s="86"/>
      <c r="K10" s="86"/>
      <c r="L10" s="86"/>
      <c r="M10" s="86"/>
      <c r="N10" s="86" t="s">
        <v>3</v>
      </c>
      <c r="O10" s="86"/>
      <c r="P10" s="86"/>
      <c r="Q10" s="86"/>
      <c r="R10" s="86" t="s">
        <v>4</v>
      </c>
      <c r="S10" s="86"/>
      <c r="T10" s="86"/>
      <c r="U10" s="86"/>
      <c r="V10" s="86" t="s">
        <v>5</v>
      </c>
      <c r="W10" s="86"/>
      <c r="X10" s="86"/>
      <c r="Y10" s="87"/>
    </row>
    <row r="11" spans="2:26" s="7" customFormat="1" ht="20.100000000000001" customHeight="1">
      <c r="B11" s="78">
        <v>1</v>
      </c>
      <c r="C11" s="79"/>
      <c r="D11" s="80"/>
      <c r="E11" s="81"/>
      <c r="F11" s="82"/>
      <c r="G11" s="83" t="s">
        <v>15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>
        <v>2193028</v>
      </c>
      <c r="S11" s="79"/>
      <c r="T11" s="79"/>
      <c r="U11" s="79"/>
      <c r="V11" s="79"/>
      <c r="W11" s="79"/>
      <c r="X11" s="79"/>
      <c r="Y11" s="84"/>
    </row>
    <row r="12" spans="2:26" s="7" customFormat="1" ht="20.100000000000001" customHeight="1">
      <c r="B12" s="78">
        <v>29</v>
      </c>
      <c r="C12" s="79"/>
      <c r="D12" s="80" t="s">
        <v>53</v>
      </c>
      <c r="E12" s="81"/>
      <c r="F12" s="82"/>
      <c r="G12" s="83" t="s">
        <v>54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>
        <v>50000</v>
      </c>
      <c r="S12" s="79"/>
      <c r="T12" s="79"/>
      <c r="U12" s="79"/>
      <c r="V12" s="79"/>
      <c r="W12" s="79"/>
      <c r="X12" s="79"/>
      <c r="Y12" s="84"/>
      <c r="Z12"/>
    </row>
    <row r="13" spans="2:26" s="7" customFormat="1" ht="20.100000000000001" customHeight="1">
      <c r="B13" s="78">
        <v>29</v>
      </c>
      <c r="C13" s="79"/>
      <c r="D13" s="80" t="s">
        <v>53</v>
      </c>
      <c r="E13" s="81"/>
      <c r="F13" s="82"/>
      <c r="G13" s="83" t="s">
        <v>55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>
        <v>50000</v>
      </c>
      <c r="S13" s="79"/>
      <c r="T13" s="79"/>
      <c r="U13" s="79"/>
      <c r="V13" s="79"/>
      <c r="W13" s="79"/>
      <c r="X13" s="79"/>
      <c r="Y13" s="84"/>
      <c r="Z13"/>
    </row>
    <row r="14" spans="2:26" ht="18" customHeight="1">
      <c r="B14" s="78">
        <v>30</v>
      </c>
      <c r="C14" s="79"/>
      <c r="D14" s="80" t="s">
        <v>53</v>
      </c>
      <c r="E14" s="81"/>
      <c r="F14" s="82"/>
      <c r="G14" s="83" t="s">
        <v>56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>
        <v>50000</v>
      </c>
      <c r="S14" s="79"/>
      <c r="T14" s="79"/>
      <c r="U14" s="79"/>
      <c r="V14" s="79"/>
      <c r="W14" s="79"/>
      <c r="X14" s="79"/>
      <c r="Y14" s="84"/>
    </row>
    <row r="15" spans="2:26" ht="18" customHeight="1">
      <c r="B15" s="73">
        <v>30</v>
      </c>
      <c r="C15" s="74"/>
      <c r="D15" s="75" t="s">
        <v>27</v>
      </c>
      <c r="E15" s="76"/>
      <c r="F15" s="74"/>
      <c r="G15" s="75" t="s">
        <v>57</v>
      </c>
      <c r="H15" s="76"/>
      <c r="I15" s="76"/>
      <c r="J15" s="76"/>
      <c r="K15" s="76"/>
      <c r="L15" s="76"/>
      <c r="M15" s="74"/>
      <c r="N15" s="75"/>
      <c r="O15" s="76"/>
      <c r="P15" s="76"/>
      <c r="Q15" s="74"/>
      <c r="R15" s="75">
        <v>50000</v>
      </c>
      <c r="S15" s="76"/>
      <c r="T15" s="76"/>
      <c r="U15" s="74"/>
      <c r="V15" s="75"/>
      <c r="W15" s="76"/>
      <c r="X15" s="76"/>
      <c r="Y15" s="77"/>
    </row>
    <row r="19" spans="2:26" ht="18" customHeight="1">
      <c r="Z19" s="7"/>
    </row>
    <row r="25" spans="2:26" s="7" customFormat="1" ht="20.100000000000001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</sheetData>
  <mergeCells count="46">
    <mergeCell ref="B8:D8"/>
    <mergeCell ref="E8:H8"/>
    <mergeCell ref="N8:Q9"/>
    <mergeCell ref="R8:U9"/>
    <mergeCell ref="V8:Y9"/>
    <mergeCell ref="B2:Y5"/>
    <mergeCell ref="E7:H7"/>
    <mergeCell ref="N7:Q7"/>
    <mergeCell ref="R7:U7"/>
    <mergeCell ref="V7:Y7"/>
    <mergeCell ref="V12:Y12"/>
    <mergeCell ref="V11:Y11"/>
    <mergeCell ref="B10:C10"/>
    <mergeCell ref="D10:F10"/>
    <mergeCell ref="G10:M10"/>
    <mergeCell ref="N10:Q10"/>
    <mergeCell ref="R10:U10"/>
    <mergeCell ref="V10:Y10"/>
    <mergeCell ref="B11:C11"/>
    <mergeCell ref="D11:F11"/>
    <mergeCell ref="G11:M11"/>
    <mergeCell ref="N11:Q11"/>
    <mergeCell ref="R11:U11"/>
    <mergeCell ref="B12:C12"/>
    <mergeCell ref="D12:F12"/>
    <mergeCell ref="G12:M12"/>
    <mergeCell ref="N12:Q12"/>
    <mergeCell ref="R12:U12"/>
    <mergeCell ref="V15:Y15"/>
    <mergeCell ref="B15:C15"/>
    <mergeCell ref="D15:F15"/>
    <mergeCell ref="G15:M15"/>
    <mergeCell ref="N15:Q15"/>
    <mergeCell ref="R15:U15"/>
    <mergeCell ref="V14:Y14"/>
    <mergeCell ref="B13:C13"/>
    <mergeCell ref="D13:F13"/>
    <mergeCell ref="G13:M13"/>
    <mergeCell ref="N13:Q13"/>
    <mergeCell ref="R13:U13"/>
    <mergeCell ref="V13:Y13"/>
    <mergeCell ref="B14:C14"/>
    <mergeCell ref="D14:F14"/>
    <mergeCell ref="G14:M14"/>
    <mergeCell ref="N14:Q14"/>
    <mergeCell ref="R14:U14"/>
  </mergeCells>
  <phoneticPr fontId="2" type="noConversion"/>
  <dataValidations count="1">
    <dataValidation type="list" allowBlank="1" showInputMessage="1" sqref="E7:H8" xr:uid="{00000000-0002-0000-04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550C-C598-4EE8-9611-A1EDA745D42E}">
  <sheetPr>
    <pageSetUpPr autoPageBreaks="0"/>
  </sheetPr>
  <dimension ref="B2:Y42"/>
  <sheetViews>
    <sheetView showGridLines="0" showZeros="0" zoomScale="130" zoomScaleNormal="130" workbookViewId="0">
      <pane ySplit="10" topLeftCell="A12" activePane="bottomLeft" state="frozen"/>
      <selection pane="bottomLeft" activeCell="B11" sqref="B11:C11"/>
    </sheetView>
  </sheetViews>
  <sheetFormatPr defaultColWidth="3.6640625" defaultRowHeight="18" customHeight="1"/>
  <sheetData>
    <row r="2" spans="2:25" ht="15" customHeight="1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2:25" ht="15" customHeight="1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2:25" ht="15" customHeight="1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2:25" ht="15" customHeight="1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2:25" ht="7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s="7" customFormat="1" ht="20.100000000000001" customHeight="1">
      <c r="B7" s="5"/>
      <c r="C7" s="5"/>
      <c r="D7" s="5"/>
      <c r="E7" s="100"/>
      <c r="F7" s="100"/>
      <c r="G7" s="100"/>
      <c r="H7" s="100"/>
      <c r="I7" s="71"/>
      <c r="J7" s="71"/>
      <c r="K7" s="71"/>
      <c r="L7" s="71"/>
      <c r="M7" s="71"/>
      <c r="N7" s="85" t="s">
        <v>9</v>
      </c>
      <c r="O7" s="86"/>
      <c r="P7" s="86"/>
      <c r="Q7" s="86"/>
      <c r="R7" s="86" t="s">
        <v>10</v>
      </c>
      <c r="S7" s="86"/>
      <c r="T7" s="86"/>
      <c r="U7" s="86"/>
      <c r="V7" s="86" t="s">
        <v>11</v>
      </c>
      <c r="W7" s="86"/>
      <c r="X7" s="86"/>
      <c r="Y7" s="87"/>
    </row>
    <row r="8" spans="2:25" s="7" customFormat="1" ht="20.100000000000001" customHeight="1">
      <c r="B8" s="85" t="s">
        <v>12</v>
      </c>
      <c r="C8" s="86"/>
      <c r="D8" s="86"/>
      <c r="E8" s="101" t="s">
        <v>47</v>
      </c>
      <c r="F8" s="101"/>
      <c r="G8" s="101"/>
      <c r="H8" s="102"/>
      <c r="I8" s="5"/>
      <c r="J8" s="5"/>
      <c r="K8" s="5"/>
      <c r="L8" s="71"/>
      <c r="M8" s="71"/>
      <c r="N8" s="103">
        <f>SUM(R11:U12)</f>
        <v>2443028</v>
      </c>
      <c r="O8" s="104"/>
      <c r="P8" s="104"/>
      <c r="Q8" s="104"/>
      <c r="R8" s="104">
        <v>606400</v>
      </c>
      <c r="S8" s="104"/>
      <c r="T8" s="104"/>
      <c r="U8" s="104"/>
      <c r="V8" s="104">
        <f>N8-R8</f>
        <v>1836628</v>
      </c>
      <c r="W8" s="104"/>
      <c r="X8" s="104"/>
      <c r="Y8" s="107"/>
    </row>
    <row r="9" spans="2:25" s="7" customFormat="1" ht="20.100000000000001" customHeigh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2:25" s="7" customFormat="1" ht="24.9" customHeight="1">
      <c r="B10" s="85" t="s">
        <v>0</v>
      </c>
      <c r="C10" s="86"/>
      <c r="D10" s="86" t="s">
        <v>1</v>
      </c>
      <c r="E10" s="86"/>
      <c r="F10" s="86"/>
      <c r="G10" s="86" t="s">
        <v>2</v>
      </c>
      <c r="H10" s="86"/>
      <c r="I10" s="86"/>
      <c r="J10" s="86"/>
      <c r="K10" s="86"/>
      <c r="L10" s="86"/>
      <c r="M10" s="86"/>
      <c r="N10" s="86" t="s">
        <v>3</v>
      </c>
      <c r="O10" s="86"/>
      <c r="P10" s="86"/>
      <c r="Q10" s="86"/>
      <c r="R10" s="86" t="s">
        <v>4</v>
      </c>
      <c r="S10" s="86"/>
      <c r="T10" s="86"/>
      <c r="U10" s="86"/>
      <c r="V10" s="86" t="s">
        <v>5</v>
      </c>
      <c r="W10" s="86"/>
      <c r="X10" s="86"/>
      <c r="Y10" s="87"/>
    </row>
    <row r="11" spans="2:25" s="7" customFormat="1" ht="20.100000000000001" customHeight="1">
      <c r="B11" s="78">
        <v>1</v>
      </c>
      <c r="C11" s="79"/>
      <c r="D11" s="80"/>
      <c r="E11" s="81"/>
      <c r="F11" s="82"/>
      <c r="G11" s="83" t="s">
        <v>48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>
        <v>2393028</v>
      </c>
      <c r="S11" s="79"/>
      <c r="T11" s="79"/>
      <c r="U11" s="79"/>
      <c r="V11" s="79"/>
      <c r="W11" s="79"/>
      <c r="X11" s="79"/>
      <c r="Y11" s="84"/>
    </row>
    <row r="12" spans="2:25" s="7" customFormat="1" ht="20.100000000000001" customHeight="1">
      <c r="B12" s="73">
        <v>8</v>
      </c>
      <c r="C12" s="74"/>
      <c r="D12" s="80" t="s">
        <v>27</v>
      </c>
      <c r="E12" s="81"/>
      <c r="F12" s="82"/>
      <c r="G12" s="75" t="s">
        <v>58</v>
      </c>
      <c r="H12" s="76"/>
      <c r="I12" s="76"/>
      <c r="J12" s="76"/>
      <c r="K12" s="76"/>
      <c r="L12" s="76"/>
      <c r="M12" s="74"/>
      <c r="N12" s="75"/>
      <c r="O12" s="76"/>
      <c r="P12" s="76"/>
      <c r="Q12" s="74"/>
      <c r="R12" s="75">
        <v>50000</v>
      </c>
      <c r="S12" s="76"/>
      <c r="T12" s="76"/>
      <c r="U12" s="74"/>
      <c r="V12" s="75"/>
      <c r="W12" s="76"/>
      <c r="X12" s="76"/>
      <c r="Y12" s="77"/>
    </row>
    <row r="13" spans="2:25" s="7" customFormat="1" ht="20.100000000000001" customHeight="1">
      <c r="B13" s="73">
        <v>24</v>
      </c>
      <c r="C13" s="74"/>
      <c r="D13" s="75" t="s">
        <v>13</v>
      </c>
      <c r="E13" s="76"/>
      <c r="F13" s="74"/>
      <c r="G13" s="75" t="s">
        <v>59</v>
      </c>
      <c r="H13" s="76"/>
      <c r="I13" s="76"/>
      <c r="J13" s="76"/>
      <c r="K13" s="76"/>
      <c r="L13" s="76"/>
      <c r="M13" s="74"/>
      <c r="N13" s="75" t="s">
        <v>28</v>
      </c>
      <c r="O13" s="76"/>
      <c r="P13" s="76"/>
      <c r="Q13" s="74"/>
      <c r="R13" s="75"/>
      <c r="S13" s="76"/>
      <c r="T13" s="76"/>
      <c r="U13" s="74"/>
      <c r="V13" s="75">
        <v>65000</v>
      </c>
      <c r="W13" s="76"/>
      <c r="X13" s="76"/>
      <c r="Y13" s="77"/>
    </row>
    <row r="14" spans="2:25" s="7" customFormat="1" ht="20.100000000000001" customHeight="1">
      <c r="B14" s="73">
        <v>24</v>
      </c>
      <c r="C14" s="74"/>
      <c r="D14" s="75" t="s">
        <v>13</v>
      </c>
      <c r="E14" s="76"/>
      <c r="F14" s="74"/>
      <c r="G14" s="75" t="s">
        <v>60</v>
      </c>
      <c r="H14" s="76"/>
      <c r="I14" s="76"/>
      <c r="J14" s="76"/>
      <c r="K14" s="76"/>
      <c r="L14" s="76"/>
      <c r="M14" s="74"/>
      <c r="N14" s="75" t="s">
        <v>28</v>
      </c>
      <c r="O14" s="76"/>
      <c r="P14" s="76"/>
      <c r="Q14" s="74"/>
      <c r="R14" s="75"/>
      <c r="S14" s="76"/>
      <c r="T14" s="76"/>
      <c r="U14" s="74"/>
      <c r="V14" s="75">
        <v>260000</v>
      </c>
      <c r="W14" s="76"/>
      <c r="X14" s="76"/>
      <c r="Y14" s="77"/>
    </row>
    <row r="15" spans="2:25" s="7" customFormat="1" ht="20.100000000000001" customHeight="1">
      <c r="B15" s="73">
        <v>25</v>
      </c>
      <c r="C15" s="74"/>
      <c r="D15" s="75" t="s">
        <v>13</v>
      </c>
      <c r="E15" s="76"/>
      <c r="F15" s="74"/>
      <c r="G15" s="75" t="s">
        <v>63</v>
      </c>
      <c r="H15" s="76"/>
      <c r="I15" s="76"/>
      <c r="J15" s="76"/>
      <c r="K15" s="76"/>
      <c r="L15" s="76"/>
      <c r="M15" s="74"/>
      <c r="N15" s="75" t="s">
        <v>28</v>
      </c>
      <c r="O15" s="76"/>
      <c r="P15" s="76"/>
      <c r="Q15" s="74"/>
      <c r="R15" s="75"/>
      <c r="S15" s="76"/>
      <c r="T15" s="76"/>
      <c r="U15" s="74"/>
      <c r="V15" s="75">
        <v>1500</v>
      </c>
      <c r="W15" s="76"/>
      <c r="X15" s="76"/>
      <c r="Y15" s="77"/>
    </row>
    <row r="16" spans="2:25" s="7" customFormat="1" ht="20.100000000000001" customHeight="1">
      <c r="B16" s="73">
        <v>27</v>
      </c>
      <c r="C16" s="74"/>
      <c r="D16" s="75" t="s">
        <v>13</v>
      </c>
      <c r="E16" s="76"/>
      <c r="F16" s="74"/>
      <c r="G16" s="75" t="s">
        <v>64</v>
      </c>
      <c r="H16" s="76"/>
      <c r="I16" s="76"/>
      <c r="J16" s="76"/>
      <c r="K16" s="76"/>
      <c r="L16" s="76"/>
      <c r="M16" s="74"/>
      <c r="N16" s="75" t="s">
        <v>28</v>
      </c>
      <c r="O16" s="76"/>
      <c r="P16" s="76"/>
      <c r="Q16" s="74"/>
      <c r="R16" s="75"/>
      <c r="S16" s="76"/>
      <c r="T16" s="76"/>
      <c r="U16" s="74"/>
      <c r="V16" s="75">
        <v>4900</v>
      </c>
      <c r="W16" s="76"/>
      <c r="X16" s="76"/>
      <c r="Y16" s="77"/>
    </row>
    <row r="17" spans="2:25" s="7" customFormat="1" ht="20.100000000000001" customHeight="1">
      <c r="B17" s="73">
        <v>27</v>
      </c>
      <c r="C17" s="74"/>
      <c r="D17" s="75" t="s">
        <v>13</v>
      </c>
      <c r="E17" s="76"/>
      <c r="F17" s="74"/>
      <c r="G17" s="75" t="s">
        <v>62</v>
      </c>
      <c r="H17" s="76"/>
      <c r="I17" s="76"/>
      <c r="J17" s="76"/>
      <c r="K17" s="76"/>
      <c r="L17" s="76"/>
      <c r="M17" s="74"/>
      <c r="N17" s="75" t="s">
        <v>28</v>
      </c>
      <c r="O17" s="76"/>
      <c r="P17" s="76"/>
      <c r="Q17" s="74"/>
      <c r="R17" s="75"/>
      <c r="S17" s="76"/>
      <c r="T17" s="76"/>
      <c r="U17" s="74"/>
      <c r="V17" s="75">
        <v>275000</v>
      </c>
      <c r="W17" s="76"/>
      <c r="X17" s="76"/>
      <c r="Y17" s="77"/>
    </row>
    <row r="18" spans="2:25" s="7" customFormat="1" ht="20.100000000000001" customHeigh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7" customFormat="1" ht="20.100000000000001" customHeigh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7" customFormat="1" ht="20.100000000000001" customHeigh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7" customFormat="1" ht="20.100000000000001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7" customFormat="1" ht="20.100000000000001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7" customFormat="1" ht="20.100000000000001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7" customFormat="1" ht="20.100000000000001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7" customFormat="1" ht="20.100000000000001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7" customFormat="1" ht="20.100000000000001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7" customFormat="1" ht="20.100000000000001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7" customFormat="1" ht="20.10000000000000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7" customFormat="1" ht="20.10000000000000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7" customFormat="1" ht="20.100000000000001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7" customFormat="1" ht="20.100000000000001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7" customFormat="1" ht="20.100000000000001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7" customFormat="1" ht="20.100000000000001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s="7" customFormat="1" ht="20.100000000000001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 s="7" customFormat="1" ht="20.100000000000001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 s="7" customFormat="1" ht="20.100000000000001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 s="7" customFormat="1" ht="20.100000000000001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2:25" s="7" customFormat="1" ht="20.10000000000000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 s="7" customFormat="1" ht="20.10000000000000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2:25" s="7" customFormat="1" ht="20.10000000000000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 s="7" customFormat="1" ht="20.10000000000000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5" s="7" customFormat="1" ht="20.100000000000001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</sheetData>
  <mergeCells count="58">
    <mergeCell ref="B8:D8"/>
    <mergeCell ref="E8:H8"/>
    <mergeCell ref="N8:Q9"/>
    <mergeCell ref="R8:U9"/>
    <mergeCell ref="V8:Y9"/>
    <mergeCell ref="B2:Y5"/>
    <mergeCell ref="E7:H7"/>
    <mergeCell ref="N7:Q7"/>
    <mergeCell ref="R7:U7"/>
    <mergeCell ref="V7:Y7"/>
    <mergeCell ref="V11:Y11"/>
    <mergeCell ref="B10:C10"/>
    <mergeCell ref="D10:F10"/>
    <mergeCell ref="G10:M10"/>
    <mergeCell ref="N10:Q10"/>
    <mergeCell ref="R10:U10"/>
    <mergeCell ref="V10:Y10"/>
    <mergeCell ref="B11:C11"/>
    <mergeCell ref="D11:F11"/>
    <mergeCell ref="G11:M11"/>
    <mergeCell ref="N11:Q11"/>
    <mergeCell ref="R11:U11"/>
    <mergeCell ref="V13:Y13"/>
    <mergeCell ref="B12:C12"/>
    <mergeCell ref="D12:F12"/>
    <mergeCell ref="G12:M12"/>
    <mergeCell ref="N12:Q12"/>
    <mergeCell ref="R12:U12"/>
    <mergeCell ref="V12:Y12"/>
    <mergeCell ref="B13:C13"/>
    <mergeCell ref="D13:F13"/>
    <mergeCell ref="G13:M13"/>
    <mergeCell ref="N13:Q13"/>
    <mergeCell ref="R13:U13"/>
    <mergeCell ref="V15:Y15"/>
    <mergeCell ref="B16:C16"/>
    <mergeCell ref="B14:C14"/>
    <mergeCell ref="D14:F14"/>
    <mergeCell ref="G14:M14"/>
    <mergeCell ref="N14:Q14"/>
    <mergeCell ref="R14:U14"/>
    <mergeCell ref="V14:Y14"/>
    <mergeCell ref="B15:C15"/>
    <mergeCell ref="D15:F15"/>
    <mergeCell ref="G15:M15"/>
    <mergeCell ref="N15:Q15"/>
    <mergeCell ref="R15:U15"/>
    <mergeCell ref="B17:C17"/>
    <mergeCell ref="D17:F17"/>
    <mergeCell ref="G17:M17"/>
    <mergeCell ref="N17:Q17"/>
    <mergeCell ref="R17:U17"/>
    <mergeCell ref="V17:Y17"/>
    <mergeCell ref="D16:F16"/>
    <mergeCell ref="G16:M16"/>
    <mergeCell ref="N16:Q16"/>
    <mergeCell ref="R16:U16"/>
    <mergeCell ref="V16:Y16"/>
  </mergeCells>
  <phoneticPr fontId="2" type="noConversion"/>
  <dataValidations count="1">
    <dataValidation type="list" allowBlank="1" showInputMessage="1" sqref="E7:H8" xr:uid="{DEDFB4DC-DFDE-4DE3-9532-8C64120139F4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9"/>
  <sheetViews>
    <sheetView showGridLines="0" workbookViewId="0">
      <pane ySplit="4" topLeftCell="A5" activePane="bottomLeft" state="frozen"/>
      <selection pane="bottomLeft" activeCell="D16" sqref="D16"/>
    </sheetView>
  </sheetViews>
  <sheetFormatPr defaultColWidth="9" defaultRowHeight="24.9" customHeight="1"/>
  <cols>
    <col min="1" max="1" width="1.6640625" style="1" customWidth="1"/>
    <col min="2" max="2" width="24.33203125" style="1" customWidth="1"/>
    <col min="3" max="3" width="28.109375" style="1" customWidth="1"/>
    <col min="4" max="4" width="12.6640625" style="2" customWidth="1"/>
    <col min="5" max="5" width="14.33203125" style="9" customWidth="1"/>
    <col min="6" max="6" width="22" style="9" customWidth="1"/>
    <col min="7" max="7" width="15.44140625" style="9" customWidth="1"/>
    <col min="8" max="8" width="12.6640625" style="9" customWidth="1"/>
    <col min="9" max="9" width="1.6640625" style="1" customWidth="1"/>
    <col min="10" max="16384" width="9" style="1"/>
  </cols>
  <sheetData>
    <row r="1" spans="2:8" ht="9.9" customHeight="1"/>
    <row r="2" spans="2:8" ht="41.25" customHeight="1">
      <c r="B2" s="114" t="s">
        <v>24</v>
      </c>
      <c r="C2" s="114"/>
      <c r="D2" s="114"/>
      <c r="E2" s="114"/>
      <c r="F2" s="114"/>
      <c r="G2" s="114"/>
      <c r="H2" s="114"/>
    </row>
    <row r="3" spans="2:8" ht="24.9" customHeight="1">
      <c r="B3" s="115" t="s">
        <v>36</v>
      </c>
      <c r="C3" s="115"/>
      <c r="D3" s="115"/>
      <c r="E3" s="115"/>
      <c r="F3" s="115"/>
      <c r="G3" s="115"/>
      <c r="H3" s="115"/>
    </row>
    <row r="4" spans="2:8" s="15" customFormat="1" ht="24.9" customHeight="1">
      <c r="B4" s="3" t="s">
        <v>19</v>
      </c>
      <c r="C4" s="10" t="s">
        <v>29</v>
      </c>
      <c r="D4" s="11" t="s">
        <v>5</v>
      </c>
      <c r="E4" s="12" t="s">
        <v>22</v>
      </c>
      <c r="F4" s="13" t="s">
        <v>25</v>
      </c>
      <c r="G4" s="13" t="s">
        <v>23</v>
      </c>
      <c r="H4" s="14" t="s">
        <v>32</v>
      </c>
    </row>
    <row r="5" spans="2:8" ht="24.9" customHeight="1">
      <c r="B5" s="22" t="s">
        <v>37</v>
      </c>
      <c r="C5" s="23" t="s">
        <v>65</v>
      </c>
      <c r="D5" s="24">
        <v>65000</v>
      </c>
      <c r="E5" s="25" t="s">
        <v>28</v>
      </c>
      <c r="F5" s="26" t="s">
        <v>71</v>
      </c>
      <c r="G5" s="26" t="s">
        <v>40</v>
      </c>
      <c r="H5" s="27"/>
    </row>
    <row r="6" spans="2:8" ht="24.9" customHeight="1">
      <c r="B6" s="22" t="s">
        <v>38</v>
      </c>
      <c r="C6" s="23" t="s">
        <v>66</v>
      </c>
      <c r="D6" s="24">
        <v>175000</v>
      </c>
      <c r="E6" s="25" t="s">
        <v>28</v>
      </c>
      <c r="F6" s="26" t="s">
        <v>39</v>
      </c>
      <c r="G6" s="26" t="s">
        <v>40</v>
      </c>
      <c r="H6" s="27"/>
    </row>
    <row r="7" spans="2:8" ht="24.9" customHeight="1">
      <c r="B7" s="22" t="s">
        <v>67</v>
      </c>
      <c r="C7" s="23" t="s">
        <v>68</v>
      </c>
      <c r="D7" s="24">
        <v>100000</v>
      </c>
      <c r="E7" s="25" t="s">
        <v>28</v>
      </c>
      <c r="F7" s="26" t="s">
        <v>72</v>
      </c>
      <c r="G7" s="26" t="s">
        <v>40</v>
      </c>
      <c r="H7" s="28"/>
    </row>
    <row r="8" spans="2:8" ht="24.75" customHeight="1" thickBot="1">
      <c r="B8" s="22" t="s">
        <v>69</v>
      </c>
      <c r="C8" s="23" t="s">
        <v>70</v>
      </c>
      <c r="D8" s="24">
        <v>260000</v>
      </c>
      <c r="E8" s="25" t="s">
        <v>28</v>
      </c>
      <c r="F8" s="26" t="s">
        <v>71</v>
      </c>
      <c r="G8" s="26" t="s">
        <v>40</v>
      </c>
      <c r="H8" s="29"/>
    </row>
    <row r="9" spans="2:8" ht="24.9" customHeight="1" thickTop="1">
      <c r="B9" s="16" t="s">
        <v>26</v>
      </c>
      <c r="C9" s="17"/>
      <c r="D9" s="18">
        <f>SUM(D5:D8)</f>
        <v>600000</v>
      </c>
      <c r="E9" s="19"/>
      <c r="F9" s="20"/>
      <c r="G9" s="20"/>
      <c r="H9" s="21"/>
    </row>
  </sheetData>
  <mergeCells count="2">
    <mergeCell ref="B2:H2"/>
    <mergeCell ref="B3:H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N129"/>
  <sheetViews>
    <sheetView showGridLines="0" tabSelected="1" workbookViewId="0">
      <pane ySplit="4" topLeftCell="A5" activePane="bottomLeft" state="frozen"/>
      <selection pane="bottomLeft" activeCell="B4" sqref="B4"/>
    </sheetView>
  </sheetViews>
  <sheetFormatPr defaultColWidth="9" defaultRowHeight="20.100000000000001" customHeight="1"/>
  <cols>
    <col min="1" max="1" width="1.6640625" style="34" customWidth="1"/>
    <col min="2" max="2" width="6.6640625" style="34" customWidth="1"/>
    <col min="3" max="3" width="9.6640625" style="34" customWidth="1"/>
    <col min="4" max="4" width="21.6640625" style="34" customWidth="1"/>
    <col min="5" max="7" width="12.6640625" style="34" customWidth="1"/>
    <col min="8" max="8" width="1.6640625" style="34" customWidth="1"/>
    <col min="9" max="10" width="6.6640625" style="34" customWidth="1"/>
    <col min="11" max="11" width="16.6640625" style="34" customWidth="1"/>
    <col min="12" max="13" width="15.6640625" style="34" customWidth="1"/>
    <col min="14" max="14" width="12.6640625" style="34" customWidth="1"/>
    <col min="15" max="16384" width="9" style="34"/>
  </cols>
  <sheetData>
    <row r="4" spans="2:14" ht="20.100000000000001" customHeight="1">
      <c r="B4" s="31" t="s">
        <v>0</v>
      </c>
      <c r="C4" s="32" t="s">
        <v>6</v>
      </c>
      <c r="D4" s="32" t="s">
        <v>2</v>
      </c>
      <c r="E4" s="32" t="s">
        <v>3</v>
      </c>
      <c r="F4" s="32" t="s">
        <v>7</v>
      </c>
      <c r="G4" s="33" t="s">
        <v>5</v>
      </c>
      <c r="I4" s="35"/>
      <c r="J4" s="35"/>
      <c r="K4" s="35"/>
      <c r="L4" s="35"/>
      <c r="M4" s="35"/>
      <c r="N4" s="35"/>
    </row>
    <row r="5" spans="2:14" ht="20.100000000000001" customHeight="1">
      <c r="B5" s="36">
        <v>43917</v>
      </c>
      <c r="C5" s="37" t="s">
        <v>14</v>
      </c>
      <c r="D5" s="37"/>
      <c r="E5" s="37" t="s">
        <v>28</v>
      </c>
      <c r="F5" s="37">
        <v>2142545</v>
      </c>
      <c r="G5" s="38"/>
      <c r="I5" s="35"/>
      <c r="J5" s="35"/>
      <c r="K5" s="120" t="s">
        <v>21</v>
      </c>
      <c r="L5" s="121"/>
      <c r="M5" s="122"/>
      <c r="N5" s="35"/>
    </row>
    <row r="6" spans="2:14" ht="20.100000000000001" customHeight="1" thickBot="1">
      <c r="B6" s="39"/>
      <c r="C6" s="129" t="s">
        <v>30</v>
      </c>
      <c r="D6" s="129"/>
      <c r="E6" s="40"/>
      <c r="F6" s="41">
        <f>SUM(F5:F5)</f>
        <v>2142545</v>
      </c>
      <c r="G6" s="42"/>
      <c r="I6" s="35"/>
      <c r="J6" s="35"/>
      <c r="K6" s="123"/>
      <c r="L6" s="124"/>
      <c r="M6" s="125"/>
      <c r="N6" s="35"/>
    </row>
    <row r="7" spans="2:14" ht="20.100000000000001" customHeight="1">
      <c r="B7" s="52">
        <v>43919</v>
      </c>
      <c r="C7" s="37" t="s">
        <v>16</v>
      </c>
      <c r="D7" s="30" t="s">
        <v>74</v>
      </c>
      <c r="E7" s="37" t="s">
        <v>73</v>
      </c>
      <c r="F7" s="53">
        <v>11</v>
      </c>
      <c r="G7" s="54"/>
      <c r="I7" s="35"/>
      <c r="J7" s="35"/>
      <c r="K7" s="126"/>
      <c r="L7" s="127"/>
      <c r="M7" s="128"/>
      <c r="N7" s="43"/>
    </row>
    <row r="8" spans="2:14" ht="20.100000000000001" customHeight="1">
      <c r="B8" s="52">
        <v>43644</v>
      </c>
      <c r="C8" s="37" t="s">
        <v>16</v>
      </c>
      <c r="D8" s="37" t="s">
        <v>75</v>
      </c>
      <c r="E8" s="37" t="s">
        <v>73</v>
      </c>
      <c r="F8" s="37">
        <v>542</v>
      </c>
      <c r="G8" s="38"/>
      <c r="I8" s="35"/>
      <c r="J8" s="35"/>
      <c r="K8" s="44" t="s">
        <v>19</v>
      </c>
      <c r="L8" s="45" t="s">
        <v>7</v>
      </c>
      <c r="M8" s="46" t="s">
        <v>5</v>
      </c>
    </row>
    <row r="9" spans="2:14" ht="20.100000000000001" customHeight="1" thickBot="1">
      <c r="B9" s="39"/>
      <c r="C9" s="130" t="s">
        <v>17</v>
      </c>
      <c r="D9" s="130"/>
      <c r="E9" s="40"/>
      <c r="F9" s="41">
        <f>SUM(F7:F8)</f>
        <v>553</v>
      </c>
      <c r="G9" s="42"/>
      <c r="I9" s="35"/>
      <c r="J9" s="35"/>
      <c r="K9" s="47" t="s">
        <v>14</v>
      </c>
      <c r="L9" s="48">
        <f>SUM(F6)</f>
        <v>2142545</v>
      </c>
      <c r="M9" s="49"/>
    </row>
    <row r="10" spans="2:14" ht="20.100000000000001" customHeight="1">
      <c r="B10" s="36">
        <v>44067</v>
      </c>
      <c r="C10" s="50" t="s">
        <v>43</v>
      </c>
      <c r="D10" s="50" t="s">
        <v>77</v>
      </c>
      <c r="E10" s="50" t="s">
        <v>76</v>
      </c>
      <c r="F10" s="50"/>
      <c r="G10" s="51">
        <v>65000</v>
      </c>
      <c r="I10" s="35"/>
      <c r="J10" s="35"/>
      <c r="K10" s="55" t="s">
        <v>16</v>
      </c>
      <c r="L10" s="37">
        <f>SUM(F9)</f>
        <v>553</v>
      </c>
      <c r="M10" s="38"/>
    </row>
    <row r="11" spans="2:14" ht="20.100000000000001" customHeight="1">
      <c r="B11" s="36">
        <v>44067</v>
      </c>
      <c r="C11" s="50" t="s">
        <v>43</v>
      </c>
      <c r="D11" s="50" t="s">
        <v>60</v>
      </c>
      <c r="E11" s="50" t="s">
        <v>76</v>
      </c>
      <c r="F11" s="50"/>
      <c r="G11" s="51">
        <v>260000</v>
      </c>
      <c r="I11" s="35"/>
      <c r="J11" s="35"/>
      <c r="K11" s="55"/>
      <c r="L11" s="37"/>
      <c r="M11" s="38"/>
    </row>
    <row r="12" spans="2:14" ht="20.100000000000001" customHeight="1">
      <c r="B12" s="36">
        <v>44068</v>
      </c>
      <c r="C12" s="50" t="s">
        <v>43</v>
      </c>
      <c r="D12" s="50" t="s">
        <v>61</v>
      </c>
      <c r="E12" s="50" t="s">
        <v>76</v>
      </c>
      <c r="F12" s="50"/>
      <c r="G12" s="51">
        <v>1500</v>
      </c>
      <c r="I12" s="35"/>
      <c r="J12" s="35"/>
      <c r="K12" s="55" t="s">
        <v>43</v>
      </c>
      <c r="L12" s="37"/>
      <c r="M12" s="38">
        <f>SUM(G15)</f>
        <v>606400</v>
      </c>
    </row>
    <row r="13" spans="2:14" ht="20.100000000000001" customHeight="1">
      <c r="B13" s="66">
        <v>44070</v>
      </c>
      <c r="C13" s="50" t="s">
        <v>43</v>
      </c>
      <c r="D13" s="50" t="s">
        <v>78</v>
      </c>
      <c r="E13" s="50" t="s">
        <v>76</v>
      </c>
      <c r="F13" s="50"/>
      <c r="G13" s="51">
        <v>4900</v>
      </c>
      <c r="I13" s="35"/>
      <c r="J13" s="35"/>
      <c r="K13" s="55"/>
      <c r="L13" s="37"/>
      <c r="M13" s="38"/>
    </row>
    <row r="14" spans="2:14" ht="20.100000000000001" customHeight="1">
      <c r="B14" s="66">
        <v>44070</v>
      </c>
      <c r="C14" s="50" t="s">
        <v>43</v>
      </c>
      <c r="D14" s="50" t="s">
        <v>44</v>
      </c>
      <c r="E14" s="50" t="s">
        <v>76</v>
      </c>
      <c r="F14" s="50"/>
      <c r="G14" s="51">
        <v>275000</v>
      </c>
      <c r="I14" s="35"/>
      <c r="J14" s="35"/>
      <c r="K14" s="55" t="s">
        <v>27</v>
      </c>
      <c r="L14" s="37">
        <f>SUM(F22)</f>
        <v>300000</v>
      </c>
      <c r="M14" s="38"/>
    </row>
    <row r="15" spans="2:14" ht="20.100000000000001" customHeight="1" thickBot="1">
      <c r="B15" s="39"/>
      <c r="C15" s="116" t="s">
        <v>42</v>
      </c>
      <c r="D15" s="117"/>
      <c r="E15" s="40"/>
      <c r="F15" s="40"/>
      <c r="G15" s="65">
        <f>SUM(G10:G14)</f>
        <v>606400</v>
      </c>
      <c r="I15" s="35"/>
      <c r="J15" s="35"/>
      <c r="K15" s="55"/>
      <c r="L15" s="37"/>
      <c r="M15" s="38"/>
    </row>
    <row r="16" spans="2:14" ht="20.100000000000001" customHeight="1" thickBot="1">
      <c r="B16" s="66">
        <v>43952</v>
      </c>
      <c r="C16" s="50" t="s">
        <v>31</v>
      </c>
      <c r="D16" s="72" t="s">
        <v>82</v>
      </c>
      <c r="E16" s="50" t="s">
        <v>28</v>
      </c>
      <c r="F16" s="50">
        <v>50000</v>
      </c>
      <c r="G16" s="51"/>
      <c r="I16" s="35"/>
      <c r="J16" s="35"/>
      <c r="K16" s="58"/>
      <c r="L16" s="59"/>
      <c r="M16" s="60"/>
    </row>
    <row r="17" spans="2:14" ht="20.100000000000001" customHeight="1" thickTop="1">
      <c r="B17" s="66">
        <v>44041</v>
      </c>
      <c r="C17" s="50" t="s">
        <v>31</v>
      </c>
      <c r="D17" s="30" t="s">
        <v>81</v>
      </c>
      <c r="E17" s="50" t="s">
        <v>28</v>
      </c>
      <c r="F17" s="50">
        <v>50000</v>
      </c>
      <c r="G17" s="38"/>
      <c r="I17" s="35"/>
      <c r="J17" s="35"/>
      <c r="K17" s="61" t="s">
        <v>20</v>
      </c>
      <c r="L17" s="62">
        <f>SUM(L9:L16)</f>
        <v>2443098</v>
      </c>
      <c r="M17" s="70">
        <f>SUM(M9:M16)</f>
        <v>606400</v>
      </c>
    </row>
    <row r="18" spans="2:14" ht="20.100000000000001" customHeight="1">
      <c r="B18" s="56"/>
      <c r="C18" s="50" t="s">
        <v>31</v>
      </c>
      <c r="D18" s="30" t="s">
        <v>84</v>
      </c>
      <c r="E18" s="50" t="s">
        <v>28</v>
      </c>
      <c r="F18" s="50">
        <v>50000</v>
      </c>
      <c r="G18" s="38"/>
      <c r="H18" s="57"/>
      <c r="I18" s="35"/>
      <c r="J18" s="35"/>
      <c r="K18" s="63"/>
      <c r="L18" s="35"/>
      <c r="M18" s="35"/>
    </row>
    <row r="19" spans="2:14" ht="20.100000000000001" customHeight="1">
      <c r="B19" s="36">
        <v>44042</v>
      </c>
      <c r="C19" s="50" t="s">
        <v>31</v>
      </c>
      <c r="D19" s="37" t="s">
        <v>83</v>
      </c>
      <c r="E19" s="50" t="s">
        <v>28</v>
      </c>
      <c r="F19" s="50">
        <v>50000</v>
      </c>
      <c r="G19" s="38"/>
      <c r="I19" s="35"/>
      <c r="J19" s="35"/>
      <c r="K19" s="35"/>
      <c r="L19" s="35">
        <f>SUM(L17-M17)</f>
        <v>1836698</v>
      </c>
      <c r="M19" s="35"/>
      <c r="N19" s="35"/>
    </row>
    <row r="20" spans="2:14" ht="20.100000000000001" customHeight="1">
      <c r="B20" s="56"/>
      <c r="C20" s="50" t="s">
        <v>31</v>
      </c>
      <c r="D20" s="37" t="s">
        <v>79</v>
      </c>
      <c r="E20" s="50" t="s">
        <v>28</v>
      </c>
      <c r="F20" s="50">
        <v>50000</v>
      </c>
      <c r="G20" s="38"/>
      <c r="L20" s="64">
        <f>SUM(L9:L15)</f>
        <v>2443098</v>
      </c>
      <c r="M20" s="64">
        <f>SUM(M9:M15)</f>
        <v>606400</v>
      </c>
    </row>
    <row r="21" spans="2:14" ht="20.100000000000001" customHeight="1">
      <c r="B21" s="66">
        <v>44051</v>
      </c>
      <c r="C21" s="50" t="s">
        <v>31</v>
      </c>
      <c r="D21" s="72" t="s">
        <v>80</v>
      </c>
      <c r="E21" s="50" t="s">
        <v>28</v>
      </c>
      <c r="F21" s="50">
        <v>50000</v>
      </c>
      <c r="G21" s="38"/>
    </row>
    <row r="22" spans="2:14" ht="20.100000000000001" customHeight="1" thickBot="1">
      <c r="B22" s="39"/>
      <c r="C22" s="130" t="s">
        <v>41</v>
      </c>
      <c r="D22" s="130"/>
      <c r="E22" s="40"/>
      <c r="F22" s="41">
        <f>SUM(F16:F21)</f>
        <v>300000</v>
      </c>
      <c r="G22" s="42"/>
      <c r="N22" s="64">
        <f>L20-M20</f>
        <v>1836698</v>
      </c>
    </row>
    <row r="23" spans="2:14" ht="20.100000000000001" customHeight="1">
      <c r="B23" s="118" t="s">
        <v>18</v>
      </c>
      <c r="C23" s="119"/>
      <c r="D23" s="119"/>
      <c r="E23" s="119"/>
      <c r="F23" s="67">
        <f>SUM(F22,F6,F9)</f>
        <v>2443098</v>
      </c>
      <c r="G23" s="68">
        <f>SUM(G15)</f>
        <v>606400</v>
      </c>
    </row>
    <row r="24" spans="2:14" ht="20.100000000000001" customHeight="1">
      <c r="B24" s="69"/>
      <c r="C24" s="35"/>
      <c r="D24" s="35"/>
      <c r="E24" s="35"/>
      <c r="F24" s="35"/>
      <c r="G24" s="35"/>
    </row>
    <row r="25" spans="2:14" ht="20.100000000000001" customHeight="1">
      <c r="B25" s="69"/>
      <c r="C25" s="35"/>
      <c r="D25" s="35"/>
      <c r="E25" s="35"/>
      <c r="F25" s="35"/>
      <c r="G25" s="35"/>
      <c r="H25" s="57"/>
    </row>
    <row r="41" spans="2:7" ht="20.100000000000001" customHeight="1">
      <c r="B41" s="69"/>
      <c r="C41" s="35"/>
      <c r="D41" s="35"/>
      <c r="E41" s="35"/>
      <c r="F41" s="35"/>
      <c r="G41" s="35"/>
    </row>
    <row r="42" spans="2:7" ht="20.100000000000001" customHeight="1">
      <c r="B42" s="69"/>
      <c r="C42" s="35"/>
      <c r="D42" s="35"/>
      <c r="E42" s="35"/>
      <c r="F42" s="35"/>
      <c r="G42" s="35"/>
    </row>
    <row r="43" spans="2:7" ht="20.100000000000001" customHeight="1">
      <c r="B43" s="69"/>
      <c r="C43" s="35"/>
      <c r="D43" s="35"/>
      <c r="E43" s="35"/>
      <c r="F43" s="35"/>
      <c r="G43" s="35"/>
    </row>
    <row r="44" spans="2:7" ht="20.100000000000001" customHeight="1">
      <c r="B44" s="69"/>
      <c r="C44" s="35"/>
      <c r="D44" s="35"/>
      <c r="E44" s="35"/>
      <c r="F44" s="35"/>
      <c r="G44" s="35"/>
    </row>
    <row r="45" spans="2:7" ht="20.100000000000001" customHeight="1">
      <c r="B45" s="69"/>
      <c r="C45" s="35"/>
      <c r="D45" s="35"/>
      <c r="E45" s="35"/>
      <c r="F45" s="35"/>
      <c r="G45" s="35"/>
    </row>
    <row r="46" spans="2:7" ht="20.100000000000001" customHeight="1">
      <c r="B46" s="69"/>
      <c r="C46" s="35"/>
      <c r="D46" s="35"/>
      <c r="E46" s="35"/>
      <c r="F46" s="35"/>
      <c r="G46" s="35"/>
    </row>
    <row r="47" spans="2:7" ht="20.100000000000001" customHeight="1">
      <c r="B47" s="69"/>
      <c r="C47" s="35"/>
      <c r="D47" s="35"/>
      <c r="E47" s="35"/>
      <c r="F47" s="35"/>
      <c r="G47" s="35"/>
    </row>
    <row r="116" ht="9.9" customHeight="1"/>
    <row r="117" ht="48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</sheetData>
  <mergeCells count="6">
    <mergeCell ref="C15:D15"/>
    <mergeCell ref="B23:E23"/>
    <mergeCell ref="K5:M7"/>
    <mergeCell ref="C6:D6"/>
    <mergeCell ref="C9:D9"/>
    <mergeCell ref="C22:D22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7</vt:i4>
      </vt:variant>
    </vt:vector>
  </HeadingPairs>
  <TitlesOfParts>
    <vt:vector size="14" baseType="lpstr">
      <vt:lpstr>03월</vt:lpstr>
      <vt:lpstr>05월</vt:lpstr>
      <vt:lpstr>06월</vt:lpstr>
      <vt:lpstr>07월</vt:lpstr>
      <vt:lpstr>08월</vt:lpstr>
      <vt:lpstr>0828졸업식</vt:lpstr>
      <vt:lpstr>결산</vt:lpstr>
      <vt:lpstr>'03월'!Print_Area</vt:lpstr>
      <vt:lpstr>'05월'!Print_Area</vt:lpstr>
      <vt:lpstr>'06월'!Print_Area</vt:lpstr>
      <vt:lpstr>'07월'!Print_Area</vt:lpstr>
      <vt:lpstr>'0828졸업식'!Print_Area</vt:lpstr>
      <vt:lpstr>'08월'!Print_Area</vt:lpstr>
      <vt:lpstr>결산!Print_Area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류리</cp:lastModifiedBy>
  <cp:lastPrinted>2015-09-21T02:22:44Z</cp:lastPrinted>
  <dcterms:created xsi:type="dcterms:W3CDTF">2015-08-30T13:20:55Z</dcterms:created>
  <dcterms:modified xsi:type="dcterms:W3CDTF">2020-09-03T11:01:51Z</dcterms:modified>
</cp:coreProperties>
</file>